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alculato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;&quot;-&quot;"/>
    <numFmt numFmtId="165" formatCode="0.0%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FFFBE6"/>
      </patternFill>
    </fill>
    <fill>
      <patternFill patternType="solid">
        <fgColor rgb="00E3E6FA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0" fillId="2" borderId="0" pivotButton="0" quotePrefix="0" xfId="0"/>
    <xf numFmtId="4" fontId="0" fillId="2" borderId="0" pivotButton="0" quotePrefix="0" xfId="0"/>
    <xf numFmtId="3" fontId="0" fillId="2" borderId="0" pivotButton="0" quotePrefix="0" xfId="0"/>
    <xf numFmtId="0" fontId="5" fillId="3" borderId="1" applyAlignment="1" pivotButton="0" quotePrefix="0" xfId="0">
      <alignment vertical="center" wrapText="1"/>
    </xf>
    <xf numFmtId="0" fontId="5" fillId="0" borderId="0" pivotButton="0" quotePrefix="0" xfId="0"/>
    <xf numFmtId="4" fontId="5" fillId="0" borderId="0" pivotButton="0" quotePrefix="0" xfId="0"/>
    <xf numFmtId="165" fontId="5" fillId="0" borderId="0" pivotButton="0" quotePrefix="0" xfId="0"/>
    <xf numFmtId="3" fontId="5" fillId="0" borderId="0" pivotButton="0" quotePrefix="0" xfId="0"/>
    <xf numFmtId="164" fontId="5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and total cost</a:t>
            </a:r>
          </a:p>
        </rich>
      </tx>
    </title>
    <plotArea>
      <lineChart>
        <grouping val="standard"/>
        <ser>
          <idx val="0"/>
          <order val="0"/>
          <tx>
            <strRef>
              <f>'Calculator'!B21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'Calculator'!$A$22:$A$32</f>
            </numRef>
          </cat>
          <val>
            <numRef>
              <f>'Calculator'!$B$22:$B$32</f>
            </numRef>
          </val>
        </ser>
        <ser>
          <idx val="1"/>
          <order val="1"/>
          <tx>
            <strRef>
              <f>'Calculator'!C21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'Calculator'!$A$22:$A$32</f>
            </numRef>
          </cat>
          <val>
            <numRef>
              <f>'Calculator'!$C$22:$C$32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Break-even analysis template</t>
        </is>
      </c>
    </row>
    <row r="3">
      <c r="A3" s="2" t="inlineStr">
        <is>
          <t>Calculator: enter your monthly fixed costs, your average selling price per unit and the variable cost per unit. The sheet works out contribution per unit, contribution margin, the break-even point in units and in sales, the margin of safety at your expected sales, and the units needed to hit a profit target.</t>
        </is>
      </c>
    </row>
    <row r="4">
      <c r="A4" s="2" t="inlineStr">
        <is>
          <t>Chart: revenue and total cost at different volumes; break-even is where the lines cross.</t>
        </is>
      </c>
    </row>
    <row r="5">
      <c r="A5" s="2" t="inlineStr">
        <is>
          <t>The figures in the yellow cells are an example for a fictional company. Replace them with yours.</t>
        </is>
      </c>
    </row>
    <row r="6">
      <c r="A6" s="2" t="inlineStr">
        <is>
          <t>A 'unit' can be anything you sell: a product, a project, an hour of service.</t>
        </is>
      </c>
    </row>
    <row r="8">
      <c r="A8" s="3" t="inlineStr">
        <is>
          <t>Pale yellow cells are inputs. Everything else is calculated.</t>
        </is>
      </c>
    </row>
    <row r="9">
      <c r="A9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</cols>
  <sheetData>
    <row r="1">
      <c r="A1" s="1" t="inlineStr">
        <is>
          <t>Break-even analysis</t>
        </is>
      </c>
    </row>
    <row r="2">
      <c r="A2" s="5" t="inlineStr">
        <is>
          <t>Example figures for a fictional company. Replace the yellow cells with yours.</t>
        </is>
      </c>
    </row>
    <row r="4">
      <c r="A4" t="inlineStr">
        <is>
          <t>Fixed costs per month (rent, salaries, overheads)</t>
        </is>
      </c>
      <c r="B4" s="6" t="n">
        <v>48000</v>
      </c>
    </row>
    <row r="5">
      <c r="A5" t="inlineStr">
        <is>
          <t>Average selling price per unit</t>
        </is>
      </c>
      <c r="B5" s="7" t="n">
        <v>120</v>
      </c>
    </row>
    <row r="6">
      <c r="A6" t="inlineStr">
        <is>
          <t>Variable cost per unit (materials, direct labour, delivery)</t>
        </is>
      </c>
      <c r="B6" s="7" t="n">
        <v>72</v>
      </c>
    </row>
    <row r="7">
      <c r="A7" t="inlineStr">
        <is>
          <t>Expected sales (units per month)</t>
        </is>
      </c>
      <c r="B7" s="8" t="n">
        <v>1250</v>
      </c>
    </row>
    <row r="8">
      <c r="A8" t="inlineStr">
        <is>
          <t>Target profit per month</t>
        </is>
      </c>
      <c r="B8" s="6" t="n">
        <v>10000</v>
      </c>
    </row>
    <row r="10">
      <c r="A10" s="9" t="inlineStr">
        <is>
          <t>Result</t>
        </is>
      </c>
      <c r="B10" s="9" t="inlineStr">
        <is>
          <t>Value</t>
        </is>
      </c>
    </row>
    <row r="11">
      <c r="A11" s="10" t="inlineStr">
        <is>
          <t>Contribution per unit</t>
        </is>
      </c>
      <c r="B11" s="11">
        <f>B5-B6</f>
        <v/>
      </c>
    </row>
    <row r="12">
      <c r="A12" s="10" t="inlineStr">
        <is>
          <t>Contribution margin</t>
        </is>
      </c>
      <c r="B12" s="12">
        <f>IF(B5=0,"",(B5-B6)/B5)</f>
        <v/>
      </c>
    </row>
    <row r="13">
      <c r="A13" s="10" t="inlineStr">
        <is>
          <t>Break-even point (units per month)</t>
        </is>
      </c>
      <c r="B13" s="13">
        <f>IF(B11&lt;=0,"",ROUNDUP(B4/B11,0))</f>
        <v/>
      </c>
    </row>
    <row r="14">
      <c r="A14" s="10" t="inlineStr">
        <is>
          <t>Break-even point (sales per month)</t>
        </is>
      </c>
      <c r="B14" s="14">
        <f>IF(B13="","",B13*B5)</f>
        <v/>
      </c>
    </row>
    <row r="15">
      <c r="A15" s="10" t="inlineStr">
        <is>
          <t>Margin of safety (units above break-even)</t>
        </is>
      </c>
      <c r="B15" s="13">
        <f>IF(B13="","",B7-B13)</f>
        <v/>
      </c>
    </row>
    <row r="16">
      <c r="A16" s="10" t="inlineStr">
        <is>
          <t>Margin of safety (% of expected sales)</t>
        </is>
      </c>
      <c r="B16" s="12">
        <f>IF(OR(B13="",B7=0),"",(B7-B13)/B7)</f>
        <v/>
      </c>
    </row>
    <row r="17">
      <c r="A17" s="10" t="inlineStr">
        <is>
          <t>Units needed for the target profit</t>
        </is>
      </c>
      <c r="B17" s="13">
        <f>IF(B11&lt;=0,"",ROUNDUP((B4+B8)/B11,0))</f>
        <v/>
      </c>
    </row>
    <row r="18">
      <c r="A18" s="10" t="inlineStr">
        <is>
          <t>Profit at expected sales</t>
        </is>
      </c>
      <c r="B18" s="14">
        <f>B7*B11-B4</f>
        <v/>
      </c>
    </row>
    <row r="21">
      <c r="A21" s="9" t="inlineStr">
        <is>
          <t>Units</t>
        </is>
      </c>
      <c r="B21" s="9" t="inlineStr">
        <is>
          <t>Revenue</t>
        </is>
      </c>
      <c r="C21" s="9" t="inlineStr">
        <is>
          <t>Total cost</t>
        </is>
      </c>
      <c r="D21" s="9" t="inlineStr">
        <is>
          <t>Profit</t>
        </is>
      </c>
    </row>
    <row r="22">
      <c r="A22" s="15">
        <f>ROUND(IF(B13="",0,B13*2*0/10),0)</f>
        <v/>
      </c>
      <c r="B22" s="16">
        <f>A22*$B$5</f>
        <v/>
      </c>
      <c r="C22" s="16">
        <f>$B$4+A22*$B$6</f>
        <v/>
      </c>
      <c r="D22" s="16">
        <f>B22-C22</f>
        <v/>
      </c>
    </row>
    <row r="23">
      <c r="A23" s="15">
        <f>ROUND(IF(B13="",0,B13*2*1/10),0)</f>
        <v/>
      </c>
      <c r="B23" s="16">
        <f>A23*$B$5</f>
        <v/>
      </c>
      <c r="C23" s="16">
        <f>$B$4+A23*$B$6</f>
        <v/>
      </c>
      <c r="D23" s="16">
        <f>B23-C23</f>
        <v/>
      </c>
    </row>
    <row r="24">
      <c r="A24" s="15">
        <f>ROUND(IF(B13="",0,B13*2*2/10),0)</f>
        <v/>
      </c>
      <c r="B24" s="16">
        <f>A24*$B$5</f>
        <v/>
      </c>
      <c r="C24" s="16">
        <f>$B$4+A24*$B$6</f>
        <v/>
      </c>
      <c r="D24" s="16">
        <f>B24-C24</f>
        <v/>
      </c>
    </row>
    <row r="25">
      <c r="A25" s="15">
        <f>ROUND(IF(B13="",0,B13*2*3/10),0)</f>
        <v/>
      </c>
      <c r="B25" s="16">
        <f>A25*$B$5</f>
        <v/>
      </c>
      <c r="C25" s="16">
        <f>$B$4+A25*$B$6</f>
        <v/>
      </c>
      <c r="D25" s="16">
        <f>B25-C25</f>
        <v/>
      </c>
    </row>
    <row r="26">
      <c r="A26" s="15">
        <f>ROUND(IF(B13="",0,B13*2*4/10),0)</f>
        <v/>
      </c>
      <c r="B26" s="16">
        <f>A26*$B$5</f>
        <v/>
      </c>
      <c r="C26" s="16">
        <f>$B$4+A26*$B$6</f>
        <v/>
      </c>
      <c r="D26" s="16">
        <f>B26-C26</f>
        <v/>
      </c>
    </row>
    <row r="27">
      <c r="A27" s="15">
        <f>ROUND(IF(B13="",0,B13*2*5/10),0)</f>
        <v/>
      </c>
      <c r="B27" s="16">
        <f>A27*$B$5</f>
        <v/>
      </c>
      <c r="C27" s="16">
        <f>$B$4+A27*$B$6</f>
        <v/>
      </c>
      <c r="D27" s="16">
        <f>B27-C27</f>
        <v/>
      </c>
    </row>
    <row r="28">
      <c r="A28" s="15">
        <f>ROUND(IF(B13="",0,B13*2*6/10),0)</f>
        <v/>
      </c>
      <c r="B28" s="16">
        <f>A28*$B$5</f>
        <v/>
      </c>
      <c r="C28" s="16">
        <f>$B$4+A28*$B$6</f>
        <v/>
      </c>
      <c r="D28" s="16">
        <f>B28-C28</f>
        <v/>
      </c>
    </row>
    <row r="29">
      <c r="A29" s="15">
        <f>ROUND(IF(B13="",0,B13*2*7/10),0)</f>
        <v/>
      </c>
      <c r="B29" s="16">
        <f>A29*$B$5</f>
        <v/>
      </c>
      <c r="C29" s="16">
        <f>$B$4+A29*$B$6</f>
        <v/>
      </c>
      <c r="D29" s="16">
        <f>B29-C29</f>
        <v/>
      </c>
    </row>
    <row r="30">
      <c r="A30" s="15">
        <f>ROUND(IF(B13="",0,B13*2*8/10),0)</f>
        <v/>
      </c>
      <c r="B30" s="16">
        <f>A30*$B$5</f>
        <v/>
      </c>
      <c r="C30" s="16">
        <f>$B$4+A30*$B$6</f>
        <v/>
      </c>
      <c r="D30" s="16">
        <f>B30-C30</f>
        <v/>
      </c>
    </row>
    <row r="31">
      <c r="A31" s="15">
        <f>ROUND(IF(B13="",0,B13*2*9/10),0)</f>
        <v/>
      </c>
      <c r="B31" s="16">
        <f>A31*$B$5</f>
        <v/>
      </c>
      <c r="C31" s="16">
        <f>$B$4+A31*$B$6</f>
        <v/>
      </c>
      <c r="D31" s="16">
        <f>B31-C31</f>
        <v/>
      </c>
    </row>
    <row r="32">
      <c r="A32" s="15">
        <f>ROUND(IF(B13="",0,B13*2*10/10),0)</f>
        <v/>
      </c>
      <c r="B32" s="16">
        <f>A32*$B$5</f>
        <v/>
      </c>
      <c r="C32" s="16">
        <f>$B$4+A32*$B$6</f>
        <v/>
      </c>
      <c r="D32" s="16">
        <f>B32-C32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2026-10-13T08:45:34Z</dcterms:created>
  <dcterms:modified xmlns:dcterms="http://purl.org/dc/terms/" xmlns:xsi="http://www.w3.org/2001/XMLSchema-instance" xsi:type="dcterms:W3CDTF">2026-10-13T08:45:34Z</dcterms:modified>
</cp:coreProperties>
</file>