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Actuals" sheetId="3" state="visible" r:id="rId3"/>
    <sheet xmlns:r="http://schemas.openxmlformats.org/officeDocument/2006/relationships" name="Budget vs actua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yyyy"/>
    <numFmt numFmtId="166" formatCode="mmm yy"/>
    <numFmt numFmtId="167" formatCode="#,##0;[Red]-#,##0;&quot;-&quot;"/>
    <numFmt numFmtId="168" formatCode="mmmm yyyy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  <font>
      <i val="1"/>
      <color rgb="008A8FA3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3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  <border>
      <top style="thin">
        <color rgb="0014161F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5" fontId="0" fillId="2" borderId="0" pivotButton="0" quotePrefix="0" xfId="0"/>
    <xf numFmtId="0" fontId="6" fillId="0" borderId="0" pivotButton="0" quotePrefix="0" xfId="0"/>
    <xf numFmtId="0" fontId="5" fillId="3" borderId="1" applyAlignment="1" pivotButton="0" quotePrefix="0" xfId="0">
      <alignment vertical="center" wrapText="1"/>
    </xf>
    <xf numFmtId="166" fontId="5" fillId="3" borderId="1" applyAlignment="1" pivotButton="0" quotePrefix="0" xfId="0">
      <alignment vertical="center" wrapText="1"/>
    </xf>
    <xf numFmtId="0" fontId="5" fillId="0" borderId="0" pivotButton="0" quotePrefix="0" xfId="0"/>
    <xf numFmtId="167" fontId="0" fillId="2" borderId="0" pivotButton="0" quotePrefix="0" xfId="0"/>
    <xf numFmtId="167" fontId="0" fillId="0" borderId="0" pivotButton="0" quotePrefix="0" xfId="0"/>
    <xf numFmtId="0" fontId="5" fillId="0" borderId="2" pivotButton="0" quotePrefix="0" xfId="0"/>
    <xf numFmtId="167" fontId="5" fillId="0" borderId="2" pivotButton="0" quotePrefix="0" xfId="0"/>
    <xf numFmtId="0" fontId="0" fillId="2" borderId="0" pivotButton="0" quotePrefix="0" xfId="0"/>
    <xf numFmtId="168" fontId="0" fillId="0" borderId="0" pivotButton="0" quotePrefix="0" xfId="0"/>
    <xf numFmtId="167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Business budget template</t>
        </is>
      </c>
    </row>
    <row r="3">
      <c r="A3" s="2" t="inlineStr">
        <is>
          <t>Budget: your plan for the year, month by month. Enter income, direct costs and overheads in the yellow cells; gross profit, operating profit and the year totals calculate themselves.</t>
        </is>
      </c>
    </row>
    <row r="4">
      <c r="A4" s="2" t="inlineStr">
        <is>
          <t>Actuals: the same layout. Fill in each month from your bookkeeping after month-end.</t>
        </is>
      </c>
    </row>
    <row r="5">
      <c r="A5" s="2" t="inlineStr">
        <is>
          <t>Budget vs actual: pick a month (1-12) and it shows budget, actual and the variance for that month and the year to date. Variance = actual minus budget; for costs, a positive variance means overspending.</t>
        </is>
      </c>
    </row>
    <row r="6">
      <c r="A6" s="2" t="inlineStr">
        <is>
          <t>The Budget and Actuals sheets are filled with example figures for a fictional company so you can see it working. Clear the yellow cells and enter yours.</t>
        </is>
      </c>
    </row>
    <row r="8">
      <c r="A8" s="3" t="inlineStr">
        <is>
          <t>Pale yellow cells are inputs. Everything else is calculated.</t>
        </is>
      </c>
    </row>
    <row r="9">
      <c r="A9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Budget</t>
        </is>
      </c>
    </row>
    <row r="2">
      <c r="A2" s="5" t="inlineStr">
        <is>
          <t>Example figures for a fictional company. Replace them with yours.</t>
        </is>
      </c>
    </row>
    <row r="3">
      <c r="A3" t="inlineStr">
        <is>
          <t>First month of the year</t>
        </is>
      </c>
      <c r="B3" s="6" t="n">
        <v>46388</v>
      </c>
    </row>
    <row r="4">
      <c r="A4" s="7" t="inlineStr">
        <is>
          <t>Month number</t>
        </is>
      </c>
      <c r="B4" s="7" t="n">
        <v>1</v>
      </c>
      <c r="C4" s="7" t="n">
        <v>2</v>
      </c>
      <c r="D4" s="7" t="n">
        <v>3</v>
      </c>
      <c r="E4" s="7" t="n">
        <v>4</v>
      </c>
      <c r="F4" s="7" t="n">
        <v>5</v>
      </c>
      <c r="G4" s="7" t="n">
        <v>6</v>
      </c>
      <c r="H4" s="7" t="n">
        <v>7</v>
      </c>
      <c r="I4" s="7" t="n">
        <v>8</v>
      </c>
      <c r="J4" s="7" t="n">
        <v>9</v>
      </c>
      <c r="K4" s="7" t="n">
        <v>10</v>
      </c>
      <c r="L4" s="7" t="n">
        <v>11</v>
      </c>
      <c r="M4" s="7" t="n">
        <v>12</v>
      </c>
    </row>
    <row r="5">
      <c r="A5" s="8" t="inlineStr">
        <is>
          <t>Line</t>
        </is>
      </c>
      <c r="B5" s="9">
        <f>EDATE($B$3,0)</f>
        <v/>
      </c>
      <c r="C5" s="9">
        <f>EDATE($B$3,1)</f>
        <v/>
      </c>
      <c r="D5" s="9">
        <f>EDATE($B$3,2)</f>
        <v/>
      </c>
      <c r="E5" s="9">
        <f>EDATE($B$3,3)</f>
        <v/>
      </c>
      <c r="F5" s="9">
        <f>EDATE($B$3,4)</f>
        <v/>
      </c>
      <c r="G5" s="9">
        <f>EDATE($B$3,5)</f>
        <v/>
      </c>
      <c r="H5" s="9">
        <f>EDATE($B$3,6)</f>
        <v/>
      </c>
      <c r="I5" s="9">
        <f>EDATE($B$3,7)</f>
        <v/>
      </c>
      <c r="J5" s="9">
        <f>EDATE($B$3,8)</f>
        <v/>
      </c>
      <c r="K5" s="9">
        <f>EDATE($B$3,9)</f>
        <v/>
      </c>
      <c r="L5" s="9">
        <f>EDATE($B$3,10)</f>
        <v/>
      </c>
      <c r="M5" s="9">
        <f>EDATE($B$3,11)</f>
        <v/>
      </c>
      <c r="N5" s="8" t="inlineStr">
        <is>
          <t>Year</t>
        </is>
      </c>
    </row>
    <row r="6">
      <c r="A6" s="10" t="inlineStr">
        <is>
          <t>Income</t>
        </is>
      </c>
    </row>
    <row r="7">
      <c r="A7" t="inlineStr">
        <is>
          <t>Sales: product or service 1</t>
        </is>
      </c>
      <c r="B7" s="11" t="n">
        <v>189000</v>
      </c>
      <c r="C7" s="11" t="n">
        <v>195300</v>
      </c>
      <c r="D7" s="11" t="n">
        <v>214200</v>
      </c>
      <c r="E7" s="11" t="n">
        <v>210000</v>
      </c>
      <c r="F7" s="11" t="n">
        <v>220500</v>
      </c>
      <c r="G7" s="11" t="n">
        <v>222600</v>
      </c>
      <c r="H7" s="11" t="n">
        <v>201600</v>
      </c>
      <c r="I7" s="11" t="n">
        <v>184800</v>
      </c>
      <c r="J7" s="11" t="n">
        <v>216300</v>
      </c>
      <c r="K7" s="11" t="n">
        <v>228900</v>
      </c>
      <c r="L7" s="11" t="n">
        <v>224700</v>
      </c>
      <c r="M7" s="11" t="n">
        <v>212100</v>
      </c>
      <c r="N7" s="12">
        <f>SUM(B7:M7)</f>
        <v/>
      </c>
    </row>
    <row r="8">
      <c r="A8" t="inlineStr">
        <is>
          <t>Sales: product or service 2</t>
        </is>
      </c>
      <c r="B8" s="11" t="n">
        <v>57600</v>
      </c>
      <c r="C8" s="11" t="n">
        <v>59500</v>
      </c>
      <c r="D8" s="11" t="n">
        <v>65300</v>
      </c>
      <c r="E8" s="11" t="n">
        <v>64000</v>
      </c>
      <c r="F8" s="11" t="n">
        <v>67200</v>
      </c>
      <c r="G8" s="11" t="n">
        <v>67800</v>
      </c>
      <c r="H8" s="11" t="n">
        <v>61400</v>
      </c>
      <c r="I8" s="11" t="n">
        <v>56300</v>
      </c>
      <c r="J8" s="11" t="n">
        <v>65900</v>
      </c>
      <c r="K8" s="11" t="n">
        <v>69800</v>
      </c>
      <c r="L8" s="11" t="n">
        <v>68500</v>
      </c>
      <c r="M8" s="11" t="n">
        <v>64600</v>
      </c>
      <c r="N8" s="12">
        <f>SUM(B8:M8)</f>
        <v/>
      </c>
    </row>
    <row r="9">
      <c r="A9" t="inlineStr">
        <is>
          <t>Other income</t>
        </is>
      </c>
      <c r="B9" s="11" t="n">
        <v>1000</v>
      </c>
      <c r="C9" s="11" t="n">
        <v>1000</v>
      </c>
      <c r="D9" s="11" t="n">
        <v>1000</v>
      </c>
      <c r="E9" s="11" t="n">
        <v>1000</v>
      </c>
      <c r="F9" s="11" t="n">
        <v>1000</v>
      </c>
      <c r="G9" s="11" t="n">
        <v>1000</v>
      </c>
      <c r="H9" s="11" t="n">
        <v>1000</v>
      </c>
      <c r="I9" s="11" t="n">
        <v>1000</v>
      </c>
      <c r="J9" s="11" t="n">
        <v>1000</v>
      </c>
      <c r="K9" s="11" t="n">
        <v>1000</v>
      </c>
      <c r="L9" s="11" t="n">
        <v>1000</v>
      </c>
      <c r="M9" s="11" t="n">
        <v>1000</v>
      </c>
      <c r="N9" s="12">
        <f>SUM(B9:M9)</f>
        <v/>
      </c>
    </row>
    <row r="10">
      <c r="A10" s="13" t="inlineStr">
        <is>
          <t>Total income</t>
        </is>
      </c>
      <c r="B10" s="14">
        <f>SUM(B7:B9)</f>
        <v/>
      </c>
      <c r="C10" s="14">
        <f>SUM(C7:C9)</f>
        <v/>
      </c>
      <c r="D10" s="14">
        <f>SUM(D7:D9)</f>
        <v/>
      </c>
      <c r="E10" s="14">
        <f>SUM(E7:E9)</f>
        <v/>
      </c>
      <c r="F10" s="14">
        <f>SUM(F7:F9)</f>
        <v/>
      </c>
      <c r="G10" s="14">
        <f>SUM(G7:G9)</f>
        <v/>
      </c>
      <c r="H10" s="14">
        <f>SUM(H7:H9)</f>
        <v/>
      </c>
      <c r="I10" s="14">
        <f>SUM(I7:I9)</f>
        <v/>
      </c>
      <c r="J10" s="14">
        <f>SUM(J7:J9)</f>
        <v/>
      </c>
      <c r="K10" s="14">
        <f>SUM(K7:K9)</f>
        <v/>
      </c>
      <c r="L10" s="14">
        <f>SUM(L7:L9)</f>
        <v/>
      </c>
      <c r="M10" s="14">
        <f>SUM(M7:M9)</f>
        <v/>
      </c>
      <c r="N10" s="14">
        <f>SUM(B10:M10)</f>
        <v/>
      </c>
    </row>
    <row r="11"/>
    <row r="12">
      <c r="A12" s="10" t="inlineStr">
        <is>
          <t>Direct costs</t>
        </is>
      </c>
    </row>
    <row r="13">
      <c r="A13" t="inlineStr">
        <is>
          <t>Materials and stock</t>
        </is>
      </c>
      <c r="B13" s="11" t="n">
        <v>46800</v>
      </c>
      <c r="C13" s="11" t="n">
        <v>48400</v>
      </c>
      <c r="D13" s="11" t="n">
        <v>53000</v>
      </c>
      <c r="E13" s="11" t="n">
        <v>52000</v>
      </c>
      <c r="F13" s="11" t="n">
        <v>54600</v>
      </c>
      <c r="G13" s="11" t="n">
        <v>55100</v>
      </c>
      <c r="H13" s="11" t="n">
        <v>49900</v>
      </c>
      <c r="I13" s="11" t="n">
        <v>45800</v>
      </c>
      <c r="J13" s="11" t="n">
        <v>53600</v>
      </c>
      <c r="K13" s="11" t="n">
        <v>56700</v>
      </c>
      <c r="L13" s="11" t="n">
        <v>55600</v>
      </c>
      <c r="M13" s="11" t="n">
        <v>52500</v>
      </c>
      <c r="N13" s="12">
        <f>SUM(B13:M13)</f>
        <v/>
      </c>
    </row>
    <row r="14">
      <c r="A14" t="inlineStr">
        <is>
          <t>Direct labour</t>
        </is>
      </c>
      <c r="B14" s="11" t="n">
        <v>70200</v>
      </c>
      <c r="C14" s="11" t="n">
        <v>72500</v>
      </c>
      <c r="D14" s="11" t="n">
        <v>79600</v>
      </c>
      <c r="E14" s="11" t="n">
        <v>78000</v>
      </c>
      <c r="F14" s="11" t="n">
        <v>81900</v>
      </c>
      <c r="G14" s="11" t="n">
        <v>82700</v>
      </c>
      <c r="H14" s="11" t="n">
        <v>74900</v>
      </c>
      <c r="I14" s="11" t="n">
        <v>68600</v>
      </c>
      <c r="J14" s="11" t="n">
        <v>80300</v>
      </c>
      <c r="K14" s="11" t="n">
        <v>85000</v>
      </c>
      <c r="L14" s="11" t="n">
        <v>83500</v>
      </c>
      <c r="M14" s="11" t="n">
        <v>78800</v>
      </c>
      <c r="N14" s="12">
        <f>SUM(B14:M14)</f>
        <v/>
      </c>
    </row>
    <row r="15">
      <c r="A15" t="inlineStr">
        <is>
          <t>Subcontractors</t>
        </is>
      </c>
      <c r="B15" s="11" t="n">
        <v>18900</v>
      </c>
      <c r="C15" s="11" t="n">
        <v>19500</v>
      </c>
      <c r="D15" s="11" t="n">
        <v>21400</v>
      </c>
      <c r="E15" s="11" t="n">
        <v>21000</v>
      </c>
      <c r="F15" s="11" t="n">
        <v>22000</v>
      </c>
      <c r="G15" s="11" t="n">
        <v>22300</v>
      </c>
      <c r="H15" s="11" t="n">
        <v>20200</v>
      </c>
      <c r="I15" s="11" t="n">
        <v>18500</v>
      </c>
      <c r="J15" s="11" t="n">
        <v>21600</v>
      </c>
      <c r="K15" s="11" t="n">
        <v>22900</v>
      </c>
      <c r="L15" s="11" t="n">
        <v>22500</v>
      </c>
      <c r="M15" s="11" t="n">
        <v>21200</v>
      </c>
      <c r="N15" s="12">
        <f>SUM(B15:M15)</f>
        <v/>
      </c>
    </row>
    <row r="16">
      <c r="A16" s="13" t="inlineStr">
        <is>
          <t>Total direct costs</t>
        </is>
      </c>
      <c r="B16" s="14">
        <f>SUM(B13:B15)</f>
        <v/>
      </c>
      <c r="C16" s="14">
        <f>SUM(C13:C15)</f>
        <v/>
      </c>
      <c r="D16" s="14">
        <f>SUM(D13:D15)</f>
        <v/>
      </c>
      <c r="E16" s="14">
        <f>SUM(E13:E15)</f>
        <v/>
      </c>
      <c r="F16" s="14">
        <f>SUM(F13:F15)</f>
        <v/>
      </c>
      <c r="G16" s="14">
        <f>SUM(G13:G15)</f>
        <v/>
      </c>
      <c r="H16" s="14">
        <f>SUM(H13:H15)</f>
        <v/>
      </c>
      <c r="I16" s="14">
        <f>SUM(I13:I15)</f>
        <v/>
      </c>
      <c r="J16" s="14">
        <f>SUM(J13:J15)</f>
        <v/>
      </c>
      <c r="K16" s="14">
        <f>SUM(K13:K15)</f>
        <v/>
      </c>
      <c r="L16" s="14">
        <f>SUM(L13:L15)</f>
        <v/>
      </c>
      <c r="M16" s="14">
        <f>SUM(M13:M15)</f>
        <v/>
      </c>
      <c r="N16" s="14">
        <f>SUM(B16:M16)</f>
        <v/>
      </c>
    </row>
    <row r="17">
      <c r="A17" s="13" t="inlineStr">
        <is>
          <t>Gross profit</t>
        </is>
      </c>
      <c r="B17" s="14">
        <f>B10-B16</f>
        <v/>
      </c>
      <c r="C17" s="14">
        <f>C10-C16</f>
        <v/>
      </c>
      <c r="D17" s="14">
        <f>D10-D16</f>
        <v/>
      </c>
      <c r="E17" s="14">
        <f>E10-E16</f>
        <v/>
      </c>
      <c r="F17" s="14">
        <f>F10-F16</f>
        <v/>
      </c>
      <c r="G17" s="14">
        <f>G10-G16</f>
        <v/>
      </c>
      <c r="H17" s="14">
        <f>H10-H16</f>
        <v/>
      </c>
      <c r="I17" s="14">
        <f>I10-I16</f>
        <v/>
      </c>
      <c r="J17" s="14">
        <f>J10-J16</f>
        <v/>
      </c>
      <c r="K17" s="14">
        <f>K10-K16</f>
        <v/>
      </c>
      <c r="L17" s="14">
        <f>L10-L16</f>
        <v/>
      </c>
      <c r="M17" s="14">
        <f>M10-M16</f>
        <v/>
      </c>
      <c r="N17" s="14">
        <f>SUM(B17:M17)</f>
        <v/>
      </c>
    </row>
    <row r="18"/>
    <row r="19">
      <c r="A19" s="10" t="inlineStr">
        <is>
          <t>Overheads</t>
        </is>
      </c>
    </row>
    <row r="20">
      <c r="A20" t="inlineStr">
        <is>
          <t>Salaries (not direct)</t>
        </is>
      </c>
      <c r="B20" s="11" t="n">
        <v>48000</v>
      </c>
      <c r="C20" s="11" t="n">
        <v>48000</v>
      </c>
      <c r="D20" s="11" t="n">
        <v>48000</v>
      </c>
      <c r="E20" s="11" t="n">
        <v>48000</v>
      </c>
      <c r="F20" s="11" t="n">
        <v>48000</v>
      </c>
      <c r="G20" s="11" t="n">
        <v>48000</v>
      </c>
      <c r="H20" s="11" t="n">
        <v>48000</v>
      </c>
      <c r="I20" s="11" t="n">
        <v>48000</v>
      </c>
      <c r="J20" s="11" t="n">
        <v>48000</v>
      </c>
      <c r="K20" s="11" t="n">
        <v>48000</v>
      </c>
      <c r="L20" s="11" t="n">
        <v>48000</v>
      </c>
      <c r="M20" s="11" t="n">
        <v>48000</v>
      </c>
      <c r="N20" s="12">
        <f>SUM(B20:M20)</f>
        <v/>
      </c>
    </row>
    <row r="21">
      <c r="A21" t="inlineStr">
        <is>
          <t>Employer taxes and pensions</t>
        </is>
      </c>
      <c r="B21" s="11" t="n">
        <v>8600</v>
      </c>
      <c r="C21" s="11" t="n">
        <v>8600</v>
      </c>
      <c r="D21" s="11" t="n">
        <v>8600</v>
      </c>
      <c r="E21" s="11" t="n">
        <v>8600</v>
      </c>
      <c r="F21" s="11" t="n">
        <v>8600</v>
      </c>
      <c r="G21" s="11" t="n">
        <v>8600</v>
      </c>
      <c r="H21" s="11" t="n">
        <v>8600</v>
      </c>
      <c r="I21" s="11" t="n">
        <v>8600</v>
      </c>
      <c r="J21" s="11" t="n">
        <v>8600</v>
      </c>
      <c r="K21" s="11" t="n">
        <v>8600</v>
      </c>
      <c r="L21" s="11" t="n">
        <v>8600</v>
      </c>
      <c r="M21" s="11" t="n">
        <v>8600</v>
      </c>
      <c r="N21" s="12">
        <f>SUM(B21:M21)</f>
        <v/>
      </c>
    </row>
    <row r="22">
      <c r="A22" t="inlineStr">
        <is>
          <t>Rent and rates</t>
        </is>
      </c>
      <c r="B22" s="11" t="n">
        <v>10500</v>
      </c>
      <c r="C22" s="11" t="n">
        <v>10500</v>
      </c>
      <c r="D22" s="11" t="n">
        <v>10500</v>
      </c>
      <c r="E22" s="11" t="n">
        <v>10500</v>
      </c>
      <c r="F22" s="11" t="n">
        <v>10500</v>
      </c>
      <c r="G22" s="11" t="n">
        <v>10500</v>
      </c>
      <c r="H22" s="11" t="n">
        <v>10500</v>
      </c>
      <c r="I22" s="11" t="n">
        <v>10500</v>
      </c>
      <c r="J22" s="11" t="n">
        <v>10500</v>
      </c>
      <c r="K22" s="11" t="n">
        <v>10500</v>
      </c>
      <c r="L22" s="11" t="n">
        <v>10500</v>
      </c>
      <c r="M22" s="11" t="n">
        <v>10500</v>
      </c>
      <c r="N22" s="12">
        <f>SUM(B22:M22)</f>
        <v/>
      </c>
    </row>
    <row r="23">
      <c r="A23" t="inlineStr">
        <is>
          <t>Marketing</t>
        </is>
      </c>
      <c r="B23" s="11" t="n">
        <v>6000</v>
      </c>
      <c r="C23" s="11" t="n">
        <v>6000</v>
      </c>
      <c r="D23" s="11" t="n">
        <v>6000</v>
      </c>
      <c r="E23" s="11" t="n">
        <v>6000</v>
      </c>
      <c r="F23" s="11" t="n">
        <v>6000</v>
      </c>
      <c r="G23" s="11" t="n">
        <v>6000</v>
      </c>
      <c r="H23" s="11" t="n">
        <v>6000</v>
      </c>
      <c r="I23" s="11" t="n">
        <v>6000</v>
      </c>
      <c r="J23" s="11" t="n">
        <v>6000</v>
      </c>
      <c r="K23" s="11" t="n">
        <v>6000</v>
      </c>
      <c r="L23" s="11" t="n">
        <v>6000</v>
      </c>
      <c r="M23" s="11" t="n">
        <v>6000</v>
      </c>
      <c r="N23" s="12">
        <f>SUM(B23:M23)</f>
        <v/>
      </c>
    </row>
    <row r="24">
      <c r="A24" t="inlineStr">
        <is>
          <t>Software and IT</t>
        </is>
      </c>
      <c r="B24" s="11" t="n">
        <v>3800</v>
      </c>
      <c r="C24" s="11" t="n">
        <v>3800</v>
      </c>
      <c r="D24" s="11" t="n">
        <v>3800</v>
      </c>
      <c r="E24" s="11" t="n">
        <v>3800</v>
      </c>
      <c r="F24" s="11" t="n">
        <v>3800</v>
      </c>
      <c r="G24" s="11" t="n">
        <v>3800</v>
      </c>
      <c r="H24" s="11" t="n">
        <v>3800</v>
      </c>
      <c r="I24" s="11" t="n">
        <v>3800</v>
      </c>
      <c r="J24" s="11" t="n">
        <v>3800</v>
      </c>
      <c r="K24" s="11" t="n">
        <v>3800</v>
      </c>
      <c r="L24" s="11" t="n">
        <v>3800</v>
      </c>
      <c r="M24" s="11" t="n">
        <v>3800</v>
      </c>
      <c r="N24" s="12">
        <f>SUM(B24:M24)</f>
        <v/>
      </c>
    </row>
    <row r="25">
      <c r="A25" t="inlineStr">
        <is>
          <t>Professional fees</t>
        </is>
      </c>
      <c r="B25" s="11" t="n">
        <v>2500</v>
      </c>
      <c r="C25" s="11" t="n">
        <v>2500</v>
      </c>
      <c r="D25" s="11" t="n">
        <v>2500</v>
      </c>
      <c r="E25" s="11" t="n">
        <v>2500</v>
      </c>
      <c r="F25" s="11" t="n">
        <v>2500</v>
      </c>
      <c r="G25" s="11" t="n">
        <v>2500</v>
      </c>
      <c r="H25" s="11" t="n">
        <v>2500</v>
      </c>
      <c r="I25" s="11" t="n">
        <v>2500</v>
      </c>
      <c r="J25" s="11" t="n">
        <v>2500</v>
      </c>
      <c r="K25" s="11" t="n">
        <v>2500</v>
      </c>
      <c r="L25" s="11" t="n">
        <v>2500</v>
      </c>
      <c r="M25" s="11" t="n">
        <v>2500</v>
      </c>
      <c r="N25" s="12">
        <f>SUM(B25:M25)</f>
        <v/>
      </c>
    </row>
    <row r="26">
      <c r="A26" t="inlineStr">
        <is>
          <t>Insurance</t>
        </is>
      </c>
      <c r="B26" s="11" t="n">
        <v>1400</v>
      </c>
      <c r="C26" s="11" t="n">
        <v>1400</v>
      </c>
      <c r="D26" s="11" t="n">
        <v>1400</v>
      </c>
      <c r="E26" s="11" t="n">
        <v>1400</v>
      </c>
      <c r="F26" s="11" t="n">
        <v>1400</v>
      </c>
      <c r="G26" s="11" t="n">
        <v>1400</v>
      </c>
      <c r="H26" s="11" t="n">
        <v>1400</v>
      </c>
      <c r="I26" s="11" t="n">
        <v>1400</v>
      </c>
      <c r="J26" s="11" t="n">
        <v>1400</v>
      </c>
      <c r="K26" s="11" t="n">
        <v>1400</v>
      </c>
      <c r="L26" s="11" t="n">
        <v>1400</v>
      </c>
      <c r="M26" s="11" t="n">
        <v>1400</v>
      </c>
      <c r="N26" s="12">
        <f>SUM(B26:M26)</f>
        <v/>
      </c>
    </row>
    <row r="27">
      <c r="A27" t="inlineStr">
        <is>
          <t>Travel</t>
        </is>
      </c>
      <c r="B27" s="11" t="n">
        <v>1800</v>
      </c>
      <c r="C27" s="11" t="n">
        <v>1800</v>
      </c>
      <c r="D27" s="11" t="n">
        <v>1800</v>
      </c>
      <c r="E27" s="11" t="n">
        <v>1800</v>
      </c>
      <c r="F27" s="11" t="n">
        <v>1800</v>
      </c>
      <c r="G27" s="11" t="n">
        <v>1800</v>
      </c>
      <c r="H27" s="11" t="n">
        <v>1800</v>
      </c>
      <c r="I27" s="11" t="n">
        <v>1800</v>
      </c>
      <c r="J27" s="11" t="n">
        <v>1800</v>
      </c>
      <c r="K27" s="11" t="n">
        <v>1800</v>
      </c>
      <c r="L27" s="11" t="n">
        <v>1800</v>
      </c>
      <c r="M27" s="11" t="n">
        <v>1800</v>
      </c>
      <c r="N27" s="12">
        <f>SUM(B27:M27)</f>
        <v/>
      </c>
    </row>
    <row r="28">
      <c r="A28" t="inlineStr">
        <is>
          <t>Other overheads</t>
        </is>
      </c>
      <c r="B28" s="11" t="n">
        <v>2200</v>
      </c>
      <c r="C28" s="11" t="n">
        <v>2200</v>
      </c>
      <c r="D28" s="11" t="n">
        <v>2200</v>
      </c>
      <c r="E28" s="11" t="n">
        <v>2200</v>
      </c>
      <c r="F28" s="11" t="n">
        <v>2200</v>
      </c>
      <c r="G28" s="11" t="n">
        <v>2200</v>
      </c>
      <c r="H28" s="11" t="n">
        <v>2200</v>
      </c>
      <c r="I28" s="11" t="n">
        <v>2200</v>
      </c>
      <c r="J28" s="11" t="n">
        <v>2200</v>
      </c>
      <c r="K28" s="11" t="n">
        <v>2200</v>
      </c>
      <c r="L28" s="11" t="n">
        <v>2200</v>
      </c>
      <c r="M28" s="11" t="n">
        <v>2200</v>
      </c>
      <c r="N28" s="12">
        <f>SUM(B28:M28)</f>
        <v/>
      </c>
    </row>
    <row r="29">
      <c r="A29" s="13" t="inlineStr">
        <is>
          <t>Total overheads</t>
        </is>
      </c>
      <c r="B29" s="14">
        <f>SUM(B20:B28)</f>
        <v/>
      </c>
      <c r="C29" s="14">
        <f>SUM(C20:C28)</f>
        <v/>
      </c>
      <c r="D29" s="14">
        <f>SUM(D20:D28)</f>
        <v/>
      </c>
      <c r="E29" s="14">
        <f>SUM(E20:E28)</f>
        <v/>
      </c>
      <c r="F29" s="14">
        <f>SUM(F20:F28)</f>
        <v/>
      </c>
      <c r="G29" s="14">
        <f>SUM(G20:G28)</f>
        <v/>
      </c>
      <c r="H29" s="14">
        <f>SUM(H20:H28)</f>
        <v/>
      </c>
      <c r="I29" s="14">
        <f>SUM(I20:I28)</f>
        <v/>
      </c>
      <c r="J29" s="14">
        <f>SUM(J20:J28)</f>
        <v/>
      </c>
      <c r="K29" s="14">
        <f>SUM(K20:K28)</f>
        <v/>
      </c>
      <c r="L29" s="14">
        <f>SUM(L20:L28)</f>
        <v/>
      </c>
      <c r="M29" s="14">
        <f>SUM(M20:M28)</f>
        <v/>
      </c>
      <c r="N29" s="14">
        <f>SUM(B29:M29)</f>
        <v/>
      </c>
    </row>
    <row r="30"/>
    <row r="31">
      <c r="A31" s="13" t="inlineStr">
        <is>
          <t>Operating profit</t>
        </is>
      </c>
      <c r="B31" s="14">
        <f>B17-B29</f>
        <v/>
      </c>
      <c r="C31" s="14">
        <f>C17-C29</f>
        <v/>
      </c>
      <c r="D31" s="14">
        <f>D17-D29</f>
        <v/>
      </c>
      <c r="E31" s="14">
        <f>E17-E29</f>
        <v/>
      </c>
      <c r="F31" s="14">
        <f>F17-F29</f>
        <v/>
      </c>
      <c r="G31" s="14">
        <f>G17-G29</f>
        <v/>
      </c>
      <c r="H31" s="14">
        <f>H17-H29</f>
        <v/>
      </c>
      <c r="I31" s="14">
        <f>I17-I29</f>
        <v/>
      </c>
      <c r="J31" s="14">
        <f>J17-J29</f>
        <v/>
      </c>
      <c r="K31" s="14">
        <f>K17-K29</f>
        <v/>
      </c>
      <c r="L31" s="14">
        <f>L17-L29</f>
        <v/>
      </c>
      <c r="M31" s="14">
        <f>M17-M29</f>
        <v/>
      </c>
      <c r="N31" s="14">
        <f>SUM(B31:M31)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Actuals</t>
        </is>
      </c>
    </row>
    <row r="2">
      <c r="A2" s="5" t="inlineStr">
        <is>
          <t>Example: a fictional year. Enter yours after each month-end.</t>
        </is>
      </c>
    </row>
    <row r="3">
      <c r="A3" t="inlineStr">
        <is>
          <t>First month of the year</t>
        </is>
      </c>
      <c r="B3" s="6" t="n">
        <v>46388</v>
      </c>
    </row>
    <row r="4">
      <c r="A4" s="7" t="inlineStr">
        <is>
          <t>Month number</t>
        </is>
      </c>
      <c r="B4" s="7" t="n">
        <v>1</v>
      </c>
      <c r="C4" s="7" t="n">
        <v>2</v>
      </c>
      <c r="D4" s="7" t="n">
        <v>3</v>
      </c>
      <c r="E4" s="7" t="n">
        <v>4</v>
      </c>
      <c r="F4" s="7" t="n">
        <v>5</v>
      </c>
      <c r="G4" s="7" t="n">
        <v>6</v>
      </c>
      <c r="H4" s="7" t="n">
        <v>7</v>
      </c>
      <c r="I4" s="7" t="n">
        <v>8</v>
      </c>
      <c r="J4" s="7" t="n">
        <v>9</v>
      </c>
      <c r="K4" s="7" t="n">
        <v>10</v>
      </c>
      <c r="L4" s="7" t="n">
        <v>11</v>
      </c>
      <c r="M4" s="7" t="n">
        <v>12</v>
      </c>
    </row>
    <row r="5">
      <c r="A5" s="8" t="inlineStr">
        <is>
          <t>Line</t>
        </is>
      </c>
      <c r="B5" s="9">
        <f>EDATE($B$3,0)</f>
        <v/>
      </c>
      <c r="C5" s="9">
        <f>EDATE($B$3,1)</f>
        <v/>
      </c>
      <c r="D5" s="9">
        <f>EDATE($B$3,2)</f>
        <v/>
      </c>
      <c r="E5" s="9">
        <f>EDATE($B$3,3)</f>
        <v/>
      </c>
      <c r="F5" s="9">
        <f>EDATE($B$3,4)</f>
        <v/>
      </c>
      <c r="G5" s="9">
        <f>EDATE($B$3,5)</f>
        <v/>
      </c>
      <c r="H5" s="9">
        <f>EDATE($B$3,6)</f>
        <v/>
      </c>
      <c r="I5" s="9">
        <f>EDATE($B$3,7)</f>
        <v/>
      </c>
      <c r="J5" s="9">
        <f>EDATE($B$3,8)</f>
        <v/>
      </c>
      <c r="K5" s="9">
        <f>EDATE($B$3,9)</f>
        <v/>
      </c>
      <c r="L5" s="9">
        <f>EDATE($B$3,10)</f>
        <v/>
      </c>
      <c r="M5" s="9">
        <f>EDATE($B$3,11)</f>
        <v/>
      </c>
      <c r="N5" s="8" t="inlineStr">
        <is>
          <t>Year</t>
        </is>
      </c>
    </row>
    <row r="6">
      <c r="A6" s="10" t="inlineStr">
        <is>
          <t>Income</t>
        </is>
      </c>
    </row>
    <row r="7">
      <c r="A7" t="inlineStr">
        <is>
          <t>Sales: product or service 1</t>
        </is>
      </c>
      <c r="B7" s="11" t="n">
        <v>192800</v>
      </c>
      <c r="C7" s="11" t="n">
        <v>199200</v>
      </c>
      <c r="D7" s="11" t="n">
        <v>218500</v>
      </c>
      <c r="E7" s="11" t="n">
        <v>214200</v>
      </c>
      <c r="F7" s="11" t="n">
        <v>224900</v>
      </c>
      <c r="G7" s="11" t="n">
        <v>227100</v>
      </c>
      <c r="H7" s="11" t="n">
        <v>189500</v>
      </c>
      <c r="I7" s="11" t="n">
        <v>173700</v>
      </c>
      <c r="J7" s="11" t="n">
        <v>220600</v>
      </c>
      <c r="K7" s="11" t="n">
        <v>233500</v>
      </c>
      <c r="L7" s="11" t="n">
        <v>229200</v>
      </c>
      <c r="M7" s="11" t="n">
        <v>216300</v>
      </c>
      <c r="N7" s="12">
        <f>SUM(B7:M7)</f>
        <v/>
      </c>
    </row>
    <row r="8">
      <c r="A8" t="inlineStr">
        <is>
          <t>Sales: product or service 2</t>
        </is>
      </c>
      <c r="B8" s="11" t="n">
        <v>58800</v>
      </c>
      <c r="C8" s="11" t="n">
        <v>60700</v>
      </c>
      <c r="D8" s="11" t="n">
        <v>66600</v>
      </c>
      <c r="E8" s="11" t="n">
        <v>65300</v>
      </c>
      <c r="F8" s="11" t="n">
        <v>68500</v>
      </c>
      <c r="G8" s="11" t="n">
        <v>69200</v>
      </c>
      <c r="H8" s="11" t="n">
        <v>57800</v>
      </c>
      <c r="I8" s="11" t="n">
        <v>52900</v>
      </c>
      <c r="J8" s="11" t="n">
        <v>67200</v>
      </c>
      <c r="K8" s="11" t="n">
        <v>71200</v>
      </c>
      <c r="L8" s="11" t="n">
        <v>69800</v>
      </c>
      <c r="M8" s="11" t="n">
        <v>65900</v>
      </c>
      <c r="N8" s="12">
        <f>SUM(B8:M8)</f>
        <v/>
      </c>
    </row>
    <row r="9">
      <c r="A9" t="inlineStr">
        <is>
          <t>Other income</t>
        </is>
      </c>
      <c r="B9" s="11" t="n">
        <v>1000</v>
      </c>
      <c r="C9" s="11" t="n">
        <v>1000</v>
      </c>
      <c r="D9" s="11" t="n">
        <v>1000</v>
      </c>
      <c r="E9" s="11" t="n">
        <v>1000</v>
      </c>
      <c r="F9" s="11" t="n">
        <v>1000</v>
      </c>
      <c r="G9" s="11" t="n">
        <v>1000</v>
      </c>
      <c r="H9" s="11" t="n">
        <v>1000</v>
      </c>
      <c r="I9" s="11" t="n">
        <v>1000</v>
      </c>
      <c r="J9" s="11" t="n">
        <v>1000</v>
      </c>
      <c r="K9" s="11" t="n">
        <v>1000</v>
      </c>
      <c r="L9" s="11" t="n">
        <v>1000</v>
      </c>
      <c r="M9" s="11" t="n">
        <v>1000</v>
      </c>
      <c r="N9" s="12">
        <f>SUM(B9:M9)</f>
        <v/>
      </c>
    </row>
    <row r="10">
      <c r="A10" s="13" t="inlineStr">
        <is>
          <t>Total income</t>
        </is>
      </c>
      <c r="B10" s="14">
        <f>SUM(B7:B9)</f>
        <v/>
      </c>
      <c r="C10" s="14">
        <f>SUM(C7:C9)</f>
        <v/>
      </c>
      <c r="D10" s="14">
        <f>SUM(D7:D9)</f>
        <v/>
      </c>
      <c r="E10" s="14">
        <f>SUM(E7:E9)</f>
        <v/>
      </c>
      <c r="F10" s="14">
        <f>SUM(F7:F9)</f>
        <v/>
      </c>
      <c r="G10" s="14">
        <f>SUM(G7:G9)</f>
        <v/>
      </c>
      <c r="H10" s="14">
        <f>SUM(H7:H9)</f>
        <v/>
      </c>
      <c r="I10" s="14">
        <f>SUM(I7:I9)</f>
        <v/>
      </c>
      <c r="J10" s="14">
        <f>SUM(J7:J9)</f>
        <v/>
      </c>
      <c r="K10" s="14">
        <f>SUM(K7:K9)</f>
        <v/>
      </c>
      <c r="L10" s="14">
        <f>SUM(L7:L9)</f>
        <v/>
      </c>
      <c r="M10" s="14">
        <f>SUM(M7:M9)</f>
        <v/>
      </c>
      <c r="N10" s="14">
        <f>SUM(B10:M10)</f>
        <v/>
      </c>
    </row>
    <row r="11"/>
    <row r="12">
      <c r="A12" s="10" t="inlineStr">
        <is>
          <t>Direct costs</t>
        </is>
      </c>
    </row>
    <row r="13">
      <c r="A13" t="inlineStr">
        <is>
          <t>Materials and stock</t>
        </is>
      </c>
      <c r="B13" s="11" t="n">
        <v>47700</v>
      </c>
      <c r="C13" s="11" t="n">
        <v>49300</v>
      </c>
      <c r="D13" s="11" t="n">
        <v>54100</v>
      </c>
      <c r="E13" s="11" t="n">
        <v>53000</v>
      </c>
      <c r="F13" s="11" t="n">
        <v>55700</v>
      </c>
      <c r="G13" s="11" t="n">
        <v>56200</v>
      </c>
      <c r="H13" s="11" t="n">
        <v>46900</v>
      </c>
      <c r="I13" s="11" t="n">
        <v>43000</v>
      </c>
      <c r="J13" s="11" t="n">
        <v>54600</v>
      </c>
      <c r="K13" s="11" t="n">
        <v>57800</v>
      </c>
      <c r="L13" s="11" t="n">
        <v>56800</v>
      </c>
      <c r="M13" s="11" t="n">
        <v>53600</v>
      </c>
      <c r="N13" s="12">
        <f>SUM(B13:M13)</f>
        <v/>
      </c>
    </row>
    <row r="14">
      <c r="A14" t="inlineStr">
        <is>
          <t>Direct labour</t>
        </is>
      </c>
      <c r="B14" s="11" t="n">
        <v>71600</v>
      </c>
      <c r="C14" s="11" t="n">
        <v>74000</v>
      </c>
      <c r="D14" s="11" t="n">
        <v>81200</v>
      </c>
      <c r="E14" s="11" t="n">
        <v>79600</v>
      </c>
      <c r="F14" s="11" t="n">
        <v>83500</v>
      </c>
      <c r="G14" s="11" t="n">
        <v>84300</v>
      </c>
      <c r="H14" s="11" t="n">
        <v>70400</v>
      </c>
      <c r="I14" s="11" t="n">
        <v>64500</v>
      </c>
      <c r="J14" s="11" t="n">
        <v>81900</v>
      </c>
      <c r="K14" s="11" t="n">
        <v>86700</v>
      </c>
      <c r="L14" s="11" t="n">
        <v>85100</v>
      </c>
      <c r="M14" s="11" t="n">
        <v>80400</v>
      </c>
      <c r="N14" s="12">
        <f>SUM(B14:M14)</f>
        <v/>
      </c>
    </row>
    <row r="15">
      <c r="A15" t="inlineStr">
        <is>
          <t>Subcontractors</t>
        </is>
      </c>
      <c r="B15" s="11" t="n">
        <v>19300</v>
      </c>
      <c r="C15" s="11" t="n">
        <v>19900</v>
      </c>
      <c r="D15" s="11" t="n">
        <v>21800</v>
      </c>
      <c r="E15" s="11" t="n">
        <v>21400</v>
      </c>
      <c r="F15" s="11" t="n">
        <v>22500</v>
      </c>
      <c r="G15" s="11" t="n">
        <v>22700</v>
      </c>
      <c r="H15" s="11" t="n">
        <v>19000</v>
      </c>
      <c r="I15" s="11" t="n">
        <v>17400</v>
      </c>
      <c r="J15" s="11" t="n">
        <v>22100</v>
      </c>
      <c r="K15" s="11" t="n">
        <v>23300</v>
      </c>
      <c r="L15" s="11" t="n">
        <v>22900</v>
      </c>
      <c r="M15" s="11" t="n">
        <v>21600</v>
      </c>
      <c r="N15" s="12">
        <f>SUM(B15:M15)</f>
        <v/>
      </c>
    </row>
    <row r="16">
      <c r="A16" s="13" t="inlineStr">
        <is>
          <t>Total direct costs</t>
        </is>
      </c>
      <c r="B16" s="14">
        <f>SUM(B13:B15)</f>
        <v/>
      </c>
      <c r="C16" s="14">
        <f>SUM(C13:C15)</f>
        <v/>
      </c>
      <c r="D16" s="14">
        <f>SUM(D13:D15)</f>
        <v/>
      </c>
      <c r="E16" s="14">
        <f>SUM(E13:E15)</f>
        <v/>
      </c>
      <c r="F16" s="14">
        <f>SUM(F13:F15)</f>
        <v/>
      </c>
      <c r="G16" s="14">
        <f>SUM(G13:G15)</f>
        <v/>
      </c>
      <c r="H16" s="14">
        <f>SUM(H13:H15)</f>
        <v/>
      </c>
      <c r="I16" s="14">
        <f>SUM(I13:I15)</f>
        <v/>
      </c>
      <c r="J16" s="14">
        <f>SUM(J13:J15)</f>
        <v/>
      </c>
      <c r="K16" s="14">
        <f>SUM(K13:K15)</f>
        <v/>
      </c>
      <c r="L16" s="14">
        <f>SUM(L13:L15)</f>
        <v/>
      </c>
      <c r="M16" s="14">
        <f>SUM(M13:M15)</f>
        <v/>
      </c>
      <c r="N16" s="14">
        <f>SUM(B16:M16)</f>
        <v/>
      </c>
    </row>
    <row r="17">
      <c r="A17" s="13" t="inlineStr">
        <is>
          <t>Gross profit</t>
        </is>
      </c>
      <c r="B17" s="14">
        <f>B10-B16</f>
        <v/>
      </c>
      <c r="C17" s="14">
        <f>C10-C16</f>
        <v/>
      </c>
      <c r="D17" s="14">
        <f>D10-D16</f>
        <v/>
      </c>
      <c r="E17" s="14">
        <f>E10-E16</f>
        <v/>
      </c>
      <c r="F17" s="14">
        <f>F10-F16</f>
        <v/>
      </c>
      <c r="G17" s="14">
        <f>G10-G16</f>
        <v/>
      </c>
      <c r="H17" s="14">
        <f>H10-H16</f>
        <v/>
      </c>
      <c r="I17" s="14">
        <f>I10-I16</f>
        <v/>
      </c>
      <c r="J17" s="14">
        <f>J10-J16</f>
        <v/>
      </c>
      <c r="K17" s="14">
        <f>K10-K16</f>
        <v/>
      </c>
      <c r="L17" s="14">
        <f>L10-L16</f>
        <v/>
      </c>
      <c r="M17" s="14">
        <f>M10-M16</f>
        <v/>
      </c>
      <c r="N17" s="14">
        <f>SUM(B17:M17)</f>
        <v/>
      </c>
    </row>
    <row r="18"/>
    <row r="19">
      <c r="A19" s="10" t="inlineStr">
        <is>
          <t>Overheads</t>
        </is>
      </c>
    </row>
    <row r="20">
      <c r="A20" t="inlineStr">
        <is>
          <t>Salaries (not direct)</t>
        </is>
      </c>
      <c r="B20" s="11" t="n">
        <v>48000</v>
      </c>
      <c r="C20" s="11" t="n">
        <v>48000</v>
      </c>
      <c r="D20" s="11" t="n">
        <v>48000</v>
      </c>
      <c r="E20" s="11" t="n">
        <v>48000</v>
      </c>
      <c r="F20" s="11" t="n">
        <v>48000</v>
      </c>
      <c r="G20" s="11" t="n">
        <v>48000</v>
      </c>
      <c r="H20" s="11" t="n">
        <v>48000</v>
      </c>
      <c r="I20" s="11" t="n">
        <v>48000</v>
      </c>
      <c r="J20" s="11" t="n">
        <v>48000</v>
      </c>
      <c r="K20" s="11" t="n">
        <v>48000</v>
      </c>
      <c r="L20" s="11" t="n">
        <v>48000</v>
      </c>
      <c r="M20" s="11" t="n">
        <v>48000</v>
      </c>
      <c r="N20" s="12">
        <f>SUM(B20:M20)</f>
        <v/>
      </c>
    </row>
    <row r="21">
      <c r="A21" t="inlineStr">
        <is>
          <t>Employer taxes and pensions</t>
        </is>
      </c>
      <c r="B21" s="11" t="n">
        <v>8600</v>
      </c>
      <c r="C21" s="11" t="n">
        <v>8600</v>
      </c>
      <c r="D21" s="11" t="n">
        <v>8600</v>
      </c>
      <c r="E21" s="11" t="n">
        <v>8600</v>
      </c>
      <c r="F21" s="11" t="n">
        <v>8600</v>
      </c>
      <c r="G21" s="11" t="n">
        <v>8600</v>
      </c>
      <c r="H21" s="11" t="n">
        <v>8600</v>
      </c>
      <c r="I21" s="11" t="n">
        <v>8600</v>
      </c>
      <c r="J21" s="11" t="n">
        <v>8600</v>
      </c>
      <c r="K21" s="11" t="n">
        <v>8600</v>
      </c>
      <c r="L21" s="11" t="n">
        <v>8600</v>
      </c>
      <c r="M21" s="11" t="n">
        <v>8600</v>
      </c>
      <c r="N21" s="12">
        <f>SUM(B21:M21)</f>
        <v/>
      </c>
    </row>
    <row r="22">
      <c r="A22" t="inlineStr">
        <is>
          <t>Rent and rates</t>
        </is>
      </c>
      <c r="B22" s="11" t="n">
        <v>10500</v>
      </c>
      <c r="C22" s="11" t="n">
        <v>10500</v>
      </c>
      <c r="D22" s="11" t="n">
        <v>10500</v>
      </c>
      <c r="E22" s="11" t="n">
        <v>10500</v>
      </c>
      <c r="F22" s="11" t="n">
        <v>10500</v>
      </c>
      <c r="G22" s="11" t="n">
        <v>10500</v>
      </c>
      <c r="H22" s="11" t="n">
        <v>10500</v>
      </c>
      <c r="I22" s="11" t="n">
        <v>10500</v>
      </c>
      <c r="J22" s="11" t="n">
        <v>10500</v>
      </c>
      <c r="K22" s="11" t="n">
        <v>10500</v>
      </c>
      <c r="L22" s="11" t="n">
        <v>10500</v>
      </c>
      <c r="M22" s="11" t="n">
        <v>10500</v>
      </c>
      <c r="N22" s="12">
        <f>SUM(B22:M22)</f>
        <v/>
      </c>
    </row>
    <row r="23">
      <c r="A23" t="inlineStr">
        <is>
          <t>Marketing</t>
        </is>
      </c>
      <c r="B23" s="11" t="n">
        <v>7100</v>
      </c>
      <c r="C23" s="11" t="n">
        <v>7100</v>
      </c>
      <c r="D23" s="11" t="n">
        <v>7100</v>
      </c>
      <c r="E23" s="11" t="n">
        <v>7100</v>
      </c>
      <c r="F23" s="11" t="n">
        <v>7100</v>
      </c>
      <c r="G23" s="11" t="n">
        <v>7100</v>
      </c>
      <c r="H23" s="11" t="n">
        <v>7100</v>
      </c>
      <c r="I23" s="11" t="n">
        <v>7100</v>
      </c>
      <c r="J23" s="11" t="n">
        <v>7100</v>
      </c>
      <c r="K23" s="11" t="n">
        <v>7100</v>
      </c>
      <c r="L23" s="11" t="n">
        <v>7100</v>
      </c>
      <c r="M23" s="11" t="n">
        <v>7100</v>
      </c>
      <c r="N23" s="12">
        <f>SUM(B23:M23)</f>
        <v/>
      </c>
    </row>
    <row r="24">
      <c r="A24" t="inlineStr">
        <is>
          <t>Software and IT</t>
        </is>
      </c>
      <c r="B24" s="11" t="n">
        <v>3800</v>
      </c>
      <c r="C24" s="11" t="n">
        <v>3800</v>
      </c>
      <c r="D24" s="11" t="n">
        <v>3800</v>
      </c>
      <c r="E24" s="11" t="n">
        <v>3800</v>
      </c>
      <c r="F24" s="11" t="n">
        <v>3800</v>
      </c>
      <c r="G24" s="11" t="n">
        <v>3800</v>
      </c>
      <c r="H24" s="11" t="n">
        <v>3800</v>
      </c>
      <c r="I24" s="11" t="n">
        <v>3800</v>
      </c>
      <c r="J24" s="11" t="n">
        <v>3800</v>
      </c>
      <c r="K24" s="11" t="n">
        <v>3800</v>
      </c>
      <c r="L24" s="11" t="n">
        <v>3800</v>
      </c>
      <c r="M24" s="11" t="n">
        <v>3800</v>
      </c>
      <c r="N24" s="12">
        <f>SUM(B24:M24)</f>
        <v/>
      </c>
    </row>
    <row r="25">
      <c r="A25" t="inlineStr">
        <is>
          <t>Professional fees</t>
        </is>
      </c>
      <c r="B25" s="11" t="n">
        <v>2500</v>
      </c>
      <c r="C25" s="11" t="n">
        <v>2500</v>
      </c>
      <c r="D25" s="11" t="n">
        <v>2500</v>
      </c>
      <c r="E25" s="11" t="n">
        <v>2500</v>
      </c>
      <c r="F25" s="11" t="n">
        <v>2500</v>
      </c>
      <c r="G25" s="11" t="n">
        <v>2500</v>
      </c>
      <c r="H25" s="11" t="n">
        <v>2500</v>
      </c>
      <c r="I25" s="11" t="n">
        <v>2500</v>
      </c>
      <c r="J25" s="11" t="n">
        <v>2500</v>
      </c>
      <c r="K25" s="11" t="n">
        <v>2500</v>
      </c>
      <c r="L25" s="11" t="n">
        <v>2500</v>
      </c>
      <c r="M25" s="11" t="n">
        <v>2500</v>
      </c>
      <c r="N25" s="12">
        <f>SUM(B25:M25)</f>
        <v/>
      </c>
    </row>
    <row r="26">
      <c r="A26" t="inlineStr">
        <is>
          <t>Insurance</t>
        </is>
      </c>
      <c r="B26" s="11" t="n">
        <v>1400</v>
      </c>
      <c r="C26" s="11" t="n">
        <v>1400</v>
      </c>
      <c r="D26" s="11" t="n">
        <v>1400</v>
      </c>
      <c r="E26" s="11" t="n">
        <v>1400</v>
      </c>
      <c r="F26" s="11" t="n">
        <v>1400</v>
      </c>
      <c r="G26" s="11" t="n">
        <v>1400</v>
      </c>
      <c r="H26" s="11" t="n">
        <v>1400</v>
      </c>
      <c r="I26" s="11" t="n">
        <v>1400</v>
      </c>
      <c r="J26" s="11" t="n">
        <v>1400</v>
      </c>
      <c r="K26" s="11" t="n">
        <v>1400</v>
      </c>
      <c r="L26" s="11" t="n">
        <v>1400</v>
      </c>
      <c r="M26" s="11" t="n">
        <v>1400</v>
      </c>
      <c r="N26" s="12">
        <f>SUM(B26:M26)</f>
        <v/>
      </c>
    </row>
    <row r="27">
      <c r="A27" t="inlineStr">
        <is>
          <t>Travel</t>
        </is>
      </c>
      <c r="B27" s="11" t="n">
        <v>1800</v>
      </c>
      <c r="C27" s="11" t="n">
        <v>1800</v>
      </c>
      <c r="D27" s="11" t="n">
        <v>1800</v>
      </c>
      <c r="E27" s="11" t="n">
        <v>1800</v>
      </c>
      <c r="F27" s="11" t="n">
        <v>1800</v>
      </c>
      <c r="G27" s="11" t="n">
        <v>1800</v>
      </c>
      <c r="H27" s="11" t="n">
        <v>1800</v>
      </c>
      <c r="I27" s="11" t="n">
        <v>1800</v>
      </c>
      <c r="J27" s="11" t="n">
        <v>1800</v>
      </c>
      <c r="K27" s="11" t="n">
        <v>1800</v>
      </c>
      <c r="L27" s="11" t="n">
        <v>1800</v>
      </c>
      <c r="M27" s="11" t="n">
        <v>1800</v>
      </c>
      <c r="N27" s="12">
        <f>SUM(B27:M27)</f>
        <v/>
      </c>
    </row>
    <row r="28">
      <c r="A28" t="inlineStr">
        <is>
          <t>Other overheads</t>
        </is>
      </c>
      <c r="B28" s="11" t="n">
        <v>2200</v>
      </c>
      <c r="C28" s="11" t="n">
        <v>2200</v>
      </c>
      <c r="D28" s="11" t="n">
        <v>2200</v>
      </c>
      <c r="E28" s="11" t="n">
        <v>2200</v>
      </c>
      <c r="F28" s="11" t="n">
        <v>2200</v>
      </c>
      <c r="G28" s="11" t="n">
        <v>2200</v>
      </c>
      <c r="H28" s="11" t="n">
        <v>2200</v>
      </c>
      <c r="I28" s="11" t="n">
        <v>2200</v>
      </c>
      <c r="J28" s="11" t="n">
        <v>2200</v>
      </c>
      <c r="K28" s="11" t="n">
        <v>2200</v>
      </c>
      <c r="L28" s="11" t="n">
        <v>2200</v>
      </c>
      <c r="M28" s="11" t="n">
        <v>2200</v>
      </c>
      <c r="N28" s="12">
        <f>SUM(B28:M28)</f>
        <v/>
      </c>
    </row>
    <row r="29">
      <c r="A29" s="13" t="inlineStr">
        <is>
          <t>Total overheads</t>
        </is>
      </c>
      <c r="B29" s="14">
        <f>SUM(B20:B28)</f>
        <v/>
      </c>
      <c r="C29" s="14">
        <f>SUM(C20:C28)</f>
        <v/>
      </c>
      <c r="D29" s="14">
        <f>SUM(D20:D28)</f>
        <v/>
      </c>
      <c r="E29" s="14">
        <f>SUM(E20:E28)</f>
        <v/>
      </c>
      <c r="F29" s="14">
        <f>SUM(F20:F28)</f>
        <v/>
      </c>
      <c r="G29" s="14">
        <f>SUM(G20:G28)</f>
        <v/>
      </c>
      <c r="H29" s="14">
        <f>SUM(H20:H28)</f>
        <v/>
      </c>
      <c r="I29" s="14">
        <f>SUM(I20:I28)</f>
        <v/>
      </c>
      <c r="J29" s="14">
        <f>SUM(J20:J28)</f>
        <v/>
      </c>
      <c r="K29" s="14">
        <f>SUM(K20:K28)</f>
        <v/>
      </c>
      <c r="L29" s="14">
        <f>SUM(L20:L28)</f>
        <v/>
      </c>
      <c r="M29" s="14">
        <f>SUM(M20:M28)</f>
        <v/>
      </c>
      <c r="N29" s="14">
        <f>SUM(B29:M29)</f>
        <v/>
      </c>
    </row>
    <row r="30"/>
    <row r="31">
      <c r="A31" s="13" t="inlineStr">
        <is>
          <t>Operating profit</t>
        </is>
      </c>
      <c r="B31" s="14">
        <f>B17-B29</f>
        <v/>
      </c>
      <c r="C31" s="14">
        <f>C17-C29</f>
        <v/>
      </c>
      <c r="D31" s="14">
        <f>D17-D29</f>
        <v/>
      </c>
      <c r="E31" s="14">
        <f>E17-E29</f>
        <v/>
      </c>
      <c r="F31" s="14">
        <f>F17-F29</f>
        <v/>
      </c>
      <c r="G31" s="14">
        <f>G17-G29</f>
        <v/>
      </c>
      <c r="H31" s="14">
        <f>H17-H29</f>
        <v/>
      </c>
      <c r="I31" s="14">
        <f>I17-I29</f>
        <v/>
      </c>
      <c r="J31" s="14">
        <f>J17-J29</f>
        <v/>
      </c>
      <c r="K31" s="14">
        <f>K17-K29</f>
        <v/>
      </c>
      <c r="L31" s="14">
        <f>L17-L29</f>
        <v/>
      </c>
      <c r="M31" s="14">
        <f>M17-M29</f>
        <v/>
      </c>
      <c r="N31" s="14">
        <f>SUM(B31:M31)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Budget vs actual</t>
        </is>
      </c>
    </row>
    <row r="2">
      <c r="A2" s="5" t="inlineStr">
        <is>
          <t>Choose the month to review.</t>
        </is>
      </c>
    </row>
    <row r="3">
      <c r="A3" t="inlineStr">
        <is>
          <t>Month (1-12)</t>
        </is>
      </c>
      <c r="B3" s="15" t="n">
        <v>9</v>
      </c>
      <c r="C3" s="16">
        <f>INDEX(Budget!$B$5:$M$5,$B$3)</f>
        <v/>
      </c>
    </row>
    <row r="5">
      <c r="A5" s="8" t="inlineStr">
        <is>
          <t>Line</t>
        </is>
      </c>
      <c r="B5" s="8" t="inlineStr">
        <is>
          <t>Budget</t>
        </is>
      </c>
      <c r="C5" s="8" t="inlineStr">
        <is>
          <t>Actual</t>
        </is>
      </c>
      <c r="D5" s="8" t="inlineStr">
        <is>
          <t>Variance</t>
        </is>
      </c>
      <c r="E5" s="8" t="inlineStr">
        <is>
          <t>Budget YTD</t>
        </is>
      </c>
      <c r="F5" s="8" t="inlineStr">
        <is>
          <t>Actual YTD</t>
        </is>
      </c>
      <c r="G5" s="8" t="inlineStr">
        <is>
          <t>Variance YTD</t>
        </is>
      </c>
    </row>
    <row r="6">
      <c r="A6" s="10" t="inlineStr">
        <is>
          <t>Income</t>
        </is>
      </c>
    </row>
    <row r="7">
      <c r="A7" t="inlineStr">
        <is>
          <t>Sales: product or service 1</t>
        </is>
      </c>
      <c r="B7" s="12">
        <f>INDEX(Budget!$B7:$M7,$B$3)</f>
        <v/>
      </c>
      <c r="C7" s="12">
        <f>INDEX(Actuals!$B7:$M7,$B$3)</f>
        <v/>
      </c>
      <c r="D7" s="12">
        <f>C7-B7</f>
        <v/>
      </c>
      <c r="E7" s="12">
        <f>SUMIF(Budget!$B$4:$M$4,"&lt;="&amp;$B$3,Budget!$B7:$M7)</f>
        <v/>
      </c>
      <c r="F7" s="12">
        <f>SUMIF(Actuals!$B$4:$M$4,"&lt;="&amp;$B$3,Actuals!$B7:$M7)</f>
        <v/>
      </c>
      <c r="G7" s="12">
        <f>F7-E7</f>
        <v/>
      </c>
    </row>
    <row r="8">
      <c r="A8" t="inlineStr">
        <is>
          <t>Sales: product or service 2</t>
        </is>
      </c>
      <c r="B8" s="12">
        <f>INDEX(Budget!$B8:$M8,$B$3)</f>
        <v/>
      </c>
      <c r="C8" s="12">
        <f>INDEX(Actuals!$B8:$M8,$B$3)</f>
        <v/>
      </c>
      <c r="D8" s="12">
        <f>C8-B8</f>
        <v/>
      </c>
      <c r="E8" s="12">
        <f>SUMIF(Budget!$B$4:$M$4,"&lt;="&amp;$B$3,Budget!$B8:$M8)</f>
        <v/>
      </c>
      <c r="F8" s="12">
        <f>SUMIF(Actuals!$B$4:$M$4,"&lt;="&amp;$B$3,Actuals!$B8:$M8)</f>
        <v/>
      </c>
      <c r="G8" s="12">
        <f>F8-E8</f>
        <v/>
      </c>
    </row>
    <row r="9">
      <c r="A9" t="inlineStr">
        <is>
          <t>Other income</t>
        </is>
      </c>
      <c r="B9" s="12">
        <f>INDEX(Budget!$B9:$M9,$B$3)</f>
        <v/>
      </c>
      <c r="C9" s="12">
        <f>INDEX(Actuals!$B9:$M9,$B$3)</f>
        <v/>
      </c>
      <c r="D9" s="12">
        <f>C9-B9</f>
        <v/>
      </c>
      <c r="E9" s="12">
        <f>SUMIF(Budget!$B$4:$M$4,"&lt;="&amp;$B$3,Budget!$B9:$M9)</f>
        <v/>
      </c>
      <c r="F9" s="12">
        <f>SUMIF(Actuals!$B$4:$M$4,"&lt;="&amp;$B$3,Actuals!$B9:$M9)</f>
        <v/>
      </c>
      <c r="G9" s="12">
        <f>F9-E9</f>
        <v/>
      </c>
    </row>
    <row r="10">
      <c r="A10" s="10" t="inlineStr">
        <is>
          <t>Total income</t>
        </is>
      </c>
      <c r="B10" s="17">
        <f>INDEX(Budget!$B10:$M10,$B$3)</f>
        <v/>
      </c>
      <c r="C10" s="17">
        <f>INDEX(Actuals!$B10:$M10,$B$3)</f>
        <v/>
      </c>
      <c r="D10" s="17">
        <f>C10-B10</f>
        <v/>
      </c>
      <c r="E10" s="17">
        <f>SUMIF(Budget!$B$4:$M$4,"&lt;="&amp;$B$3,Budget!$B10:$M10)</f>
        <v/>
      </c>
      <c r="F10" s="17">
        <f>SUMIF(Actuals!$B$4:$M$4,"&lt;="&amp;$B$3,Actuals!$B10:$M10)</f>
        <v/>
      </c>
      <c r="G10" s="17">
        <f>F10-E10</f>
        <v/>
      </c>
    </row>
    <row r="11"/>
    <row r="12">
      <c r="A12" s="10" t="inlineStr">
        <is>
          <t>Direct costs</t>
        </is>
      </c>
    </row>
    <row r="13">
      <c r="A13" t="inlineStr">
        <is>
          <t>Materials and stock</t>
        </is>
      </c>
      <c r="B13" s="12">
        <f>INDEX(Budget!$B13:$M13,$B$3)</f>
        <v/>
      </c>
      <c r="C13" s="12">
        <f>INDEX(Actuals!$B13:$M13,$B$3)</f>
        <v/>
      </c>
      <c r="D13" s="12">
        <f>C13-B13</f>
        <v/>
      </c>
      <c r="E13" s="12">
        <f>SUMIF(Budget!$B$4:$M$4,"&lt;="&amp;$B$3,Budget!$B13:$M13)</f>
        <v/>
      </c>
      <c r="F13" s="12">
        <f>SUMIF(Actuals!$B$4:$M$4,"&lt;="&amp;$B$3,Actuals!$B13:$M13)</f>
        <v/>
      </c>
      <c r="G13" s="12">
        <f>F13-E13</f>
        <v/>
      </c>
    </row>
    <row r="14">
      <c r="A14" t="inlineStr">
        <is>
          <t>Direct labour</t>
        </is>
      </c>
      <c r="B14" s="12">
        <f>INDEX(Budget!$B14:$M14,$B$3)</f>
        <v/>
      </c>
      <c r="C14" s="12">
        <f>INDEX(Actuals!$B14:$M14,$B$3)</f>
        <v/>
      </c>
      <c r="D14" s="12">
        <f>C14-B14</f>
        <v/>
      </c>
      <c r="E14" s="12">
        <f>SUMIF(Budget!$B$4:$M$4,"&lt;="&amp;$B$3,Budget!$B14:$M14)</f>
        <v/>
      </c>
      <c r="F14" s="12">
        <f>SUMIF(Actuals!$B$4:$M$4,"&lt;="&amp;$B$3,Actuals!$B14:$M14)</f>
        <v/>
      </c>
      <c r="G14" s="12">
        <f>F14-E14</f>
        <v/>
      </c>
    </row>
    <row r="15">
      <c r="A15" t="inlineStr">
        <is>
          <t>Subcontractors</t>
        </is>
      </c>
      <c r="B15" s="12">
        <f>INDEX(Budget!$B15:$M15,$B$3)</f>
        <v/>
      </c>
      <c r="C15" s="12">
        <f>INDEX(Actuals!$B15:$M15,$B$3)</f>
        <v/>
      </c>
      <c r="D15" s="12">
        <f>C15-B15</f>
        <v/>
      </c>
      <c r="E15" s="12">
        <f>SUMIF(Budget!$B$4:$M$4,"&lt;="&amp;$B$3,Budget!$B15:$M15)</f>
        <v/>
      </c>
      <c r="F15" s="12">
        <f>SUMIF(Actuals!$B$4:$M$4,"&lt;="&amp;$B$3,Actuals!$B15:$M15)</f>
        <v/>
      </c>
      <c r="G15" s="12">
        <f>F15-E15</f>
        <v/>
      </c>
    </row>
    <row r="16">
      <c r="A16" s="10" t="inlineStr">
        <is>
          <t>Total direct costs</t>
        </is>
      </c>
      <c r="B16" s="17">
        <f>INDEX(Budget!$B16:$M16,$B$3)</f>
        <v/>
      </c>
      <c r="C16" s="17">
        <f>INDEX(Actuals!$B16:$M16,$B$3)</f>
        <v/>
      </c>
      <c r="D16" s="17">
        <f>C16-B16</f>
        <v/>
      </c>
      <c r="E16" s="17">
        <f>SUMIF(Budget!$B$4:$M$4,"&lt;="&amp;$B$3,Budget!$B16:$M16)</f>
        <v/>
      </c>
      <c r="F16" s="17">
        <f>SUMIF(Actuals!$B$4:$M$4,"&lt;="&amp;$B$3,Actuals!$B16:$M16)</f>
        <v/>
      </c>
      <c r="G16" s="17">
        <f>F16-E16</f>
        <v/>
      </c>
    </row>
    <row r="17">
      <c r="A17" s="10" t="inlineStr">
        <is>
          <t>Gross profit</t>
        </is>
      </c>
      <c r="B17" s="17">
        <f>INDEX(Budget!$B17:$M17,$B$3)</f>
        <v/>
      </c>
      <c r="C17" s="17">
        <f>INDEX(Actuals!$B17:$M17,$B$3)</f>
        <v/>
      </c>
      <c r="D17" s="17">
        <f>C17-B17</f>
        <v/>
      </c>
      <c r="E17" s="17">
        <f>SUMIF(Budget!$B$4:$M$4,"&lt;="&amp;$B$3,Budget!$B17:$M17)</f>
        <v/>
      </c>
      <c r="F17" s="17">
        <f>SUMIF(Actuals!$B$4:$M$4,"&lt;="&amp;$B$3,Actuals!$B17:$M17)</f>
        <v/>
      </c>
      <c r="G17" s="17">
        <f>F17-E17</f>
        <v/>
      </c>
    </row>
    <row r="18"/>
    <row r="19">
      <c r="A19" s="10" t="inlineStr">
        <is>
          <t>Overheads</t>
        </is>
      </c>
    </row>
    <row r="20">
      <c r="A20" t="inlineStr">
        <is>
          <t>Salaries (not direct)</t>
        </is>
      </c>
      <c r="B20" s="12">
        <f>INDEX(Budget!$B20:$M20,$B$3)</f>
        <v/>
      </c>
      <c r="C20" s="12">
        <f>INDEX(Actuals!$B20:$M20,$B$3)</f>
        <v/>
      </c>
      <c r="D20" s="12">
        <f>C20-B20</f>
        <v/>
      </c>
      <c r="E20" s="12">
        <f>SUMIF(Budget!$B$4:$M$4,"&lt;="&amp;$B$3,Budget!$B20:$M20)</f>
        <v/>
      </c>
      <c r="F20" s="12">
        <f>SUMIF(Actuals!$B$4:$M$4,"&lt;="&amp;$B$3,Actuals!$B20:$M20)</f>
        <v/>
      </c>
      <c r="G20" s="12">
        <f>F20-E20</f>
        <v/>
      </c>
    </row>
    <row r="21">
      <c r="A21" t="inlineStr">
        <is>
          <t>Employer taxes and pensions</t>
        </is>
      </c>
      <c r="B21" s="12">
        <f>INDEX(Budget!$B21:$M21,$B$3)</f>
        <v/>
      </c>
      <c r="C21" s="12">
        <f>INDEX(Actuals!$B21:$M21,$B$3)</f>
        <v/>
      </c>
      <c r="D21" s="12">
        <f>C21-B21</f>
        <v/>
      </c>
      <c r="E21" s="12">
        <f>SUMIF(Budget!$B$4:$M$4,"&lt;="&amp;$B$3,Budget!$B21:$M21)</f>
        <v/>
      </c>
      <c r="F21" s="12">
        <f>SUMIF(Actuals!$B$4:$M$4,"&lt;="&amp;$B$3,Actuals!$B21:$M21)</f>
        <v/>
      </c>
      <c r="G21" s="12">
        <f>F21-E21</f>
        <v/>
      </c>
    </row>
    <row r="22">
      <c r="A22" t="inlineStr">
        <is>
          <t>Rent and rates</t>
        </is>
      </c>
      <c r="B22" s="12">
        <f>INDEX(Budget!$B22:$M22,$B$3)</f>
        <v/>
      </c>
      <c r="C22" s="12">
        <f>INDEX(Actuals!$B22:$M22,$B$3)</f>
        <v/>
      </c>
      <c r="D22" s="12">
        <f>C22-B22</f>
        <v/>
      </c>
      <c r="E22" s="12">
        <f>SUMIF(Budget!$B$4:$M$4,"&lt;="&amp;$B$3,Budget!$B22:$M22)</f>
        <v/>
      </c>
      <c r="F22" s="12">
        <f>SUMIF(Actuals!$B$4:$M$4,"&lt;="&amp;$B$3,Actuals!$B22:$M22)</f>
        <v/>
      </c>
      <c r="G22" s="12">
        <f>F22-E22</f>
        <v/>
      </c>
    </row>
    <row r="23">
      <c r="A23" t="inlineStr">
        <is>
          <t>Marketing</t>
        </is>
      </c>
      <c r="B23" s="12">
        <f>INDEX(Budget!$B23:$M23,$B$3)</f>
        <v/>
      </c>
      <c r="C23" s="12">
        <f>INDEX(Actuals!$B23:$M23,$B$3)</f>
        <v/>
      </c>
      <c r="D23" s="12">
        <f>C23-B23</f>
        <v/>
      </c>
      <c r="E23" s="12">
        <f>SUMIF(Budget!$B$4:$M$4,"&lt;="&amp;$B$3,Budget!$B23:$M23)</f>
        <v/>
      </c>
      <c r="F23" s="12">
        <f>SUMIF(Actuals!$B$4:$M$4,"&lt;="&amp;$B$3,Actuals!$B23:$M23)</f>
        <v/>
      </c>
      <c r="G23" s="12">
        <f>F23-E23</f>
        <v/>
      </c>
    </row>
    <row r="24">
      <c r="A24" t="inlineStr">
        <is>
          <t>Software and IT</t>
        </is>
      </c>
      <c r="B24" s="12">
        <f>INDEX(Budget!$B24:$M24,$B$3)</f>
        <v/>
      </c>
      <c r="C24" s="12">
        <f>INDEX(Actuals!$B24:$M24,$B$3)</f>
        <v/>
      </c>
      <c r="D24" s="12">
        <f>C24-B24</f>
        <v/>
      </c>
      <c r="E24" s="12">
        <f>SUMIF(Budget!$B$4:$M$4,"&lt;="&amp;$B$3,Budget!$B24:$M24)</f>
        <v/>
      </c>
      <c r="F24" s="12">
        <f>SUMIF(Actuals!$B$4:$M$4,"&lt;="&amp;$B$3,Actuals!$B24:$M24)</f>
        <v/>
      </c>
      <c r="G24" s="12">
        <f>F24-E24</f>
        <v/>
      </c>
    </row>
    <row r="25">
      <c r="A25" t="inlineStr">
        <is>
          <t>Professional fees</t>
        </is>
      </c>
      <c r="B25" s="12">
        <f>INDEX(Budget!$B25:$M25,$B$3)</f>
        <v/>
      </c>
      <c r="C25" s="12">
        <f>INDEX(Actuals!$B25:$M25,$B$3)</f>
        <v/>
      </c>
      <c r="D25" s="12">
        <f>C25-B25</f>
        <v/>
      </c>
      <c r="E25" s="12">
        <f>SUMIF(Budget!$B$4:$M$4,"&lt;="&amp;$B$3,Budget!$B25:$M25)</f>
        <v/>
      </c>
      <c r="F25" s="12">
        <f>SUMIF(Actuals!$B$4:$M$4,"&lt;="&amp;$B$3,Actuals!$B25:$M25)</f>
        <v/>
      </c>
      <c r="G25" s="12">
        <f>F25-E25</f>
        <v/>
      </c>
    </row>
    <row r="26">
      <c r="A26" t="inlineStr">
        <is>
          <t>Insurance</t>
        </is>
      </c>
      <c r="B26" s="12">
        <f>INDEX(Budget!$B26:$M26,$B$3)</f>
        <v/>
      </c>
      <c r="C26" s="12">
        <f>INDEX(Actuals!$B26:$M26,$B$3)</f>
        <v/>
      </c>
      <c r="D26" s="12">
        <f>C26-B26</f>
        <v/>
      </c>
      <c r="E26" s="12">
        <f>SUMIF(Budget!$B$4:$M$4,"&lt;="&amp;$B$3,Budget!$B26:$M26)</f>
        <v/>
      </c>
      <c r="F26" s="12">
        <f>SUMIF(Actuals!$B$4:$M$4,"&lt;="&amp;$B$3,Actuals!$B26:$M26)</f>
        <v/>
      </c>
      <c r="G26" s="12">
        <f>F26-E26</f>
        <v/>
      </c>
    </row>
    <row r="27">
      <c r="A27" t="inlineStr">
        <is>
          <t>Travel</t>
        </is>
      </c>
      <c r="B27" s="12">
        <f>INDEX(Budget!$B27:$M27,$B$3)</f>
        <v/>
      </c>
      <c r="C27" s="12">
        <f>INDEX(Actuals!$B27:$M27,$B$3)</f>
        <v/>
      </c>
      <c r="D27" s="12">
        <f>C27-B27</f>
        <v/>
      </c>
      <c r="E27" s="12">
        <f>SUMIF(Budget!$B$4:$M$4,"&lt;="&amp;$B$3,Budget!$B27:$M27)</f>
        <v/>
      </c>
      <c r="F27" s="12">
        <f>SUMIF(Actuals!$B$4:$M$4,"&lt;="&amp;$B$3,Actuals!$B27:$M27)</f>
        <v/>
      </c>
      <c r="G27" s="12">
        <f>F27-E27</f>
        <v/>
      </c>
    </row>
    <row r="28">
      <c r="A28" t="inlineStr">
        <is>
          <t>Other overheads</t>
        </is>
      </c>
      <c r="B28" s="12">
        <f>INDEX(Budget!$B28:$M28,$B$3)</f>
        <v/>
      </c>
      <c r="C28" s="12">
        <f>INDEX(Actuals!$B28:$M28,$B$3)</f>
        <v/>
      </c>
      <c r="D28" s="12">
        <f>C28-B28</f>
        <v/>
      </c>
      <c r="E28" s="12">
        <f>SUMIF(Budget!$B$4:$M$4,"&lt;="&amp;$B$3,Budget!$B28:$M28)</f>
        <v/>
      </c>
      <c r="F28" s="12">
        <f>SUMIF(Actuals!$B$4:$M$4,"&lt;="&amp;$B$3,Actuals!$B28:$M28)</f>
        <v/>
      </c>
      <c r="G28" s="12">
        <f>F28-E28</f>
        <v/>
      </c>
    </row>
    <row r="29">
      <c r="A29" s="10" t="inlineStr">
        <is>
          <t>Total overheads</t>
        </is>
      </c>
      <c r="B29" s="17">
        <f>INDEX(Budget!$B29:$M29,$B$3)</f>
        <v/>
      </c>
      <c r="C29" s="17">
        <f>INDEX(Actuals!$B29:$M29,$B$3)</f>
        <v/>
      </c>
      <c r="D29" s="17">
        <f>C29-B29</f>
        <v/>
      </c>
      <c r="E29" s="17">
        <f>SUMIF(Budget!$B$4:$M$4,"&lt;="&amp;$B$3,Budget!$B29:$M29)</f>
        <v/>
      </c>
      <c r="F29" s="17">
        <f>SUMIF(Actuals!$B$4:$M$4,"&lt;="&amp;$B$3,Actuals!$B29:$M29)</f>
        <v/>
      </c>
      <c r="G29" s="17">
        <f>F29-E29</f>
        <v/>
      </c>
    </row>
    <row r="30"/>
    <row r="31">
      <c r="A31" s="10" t="inlineStr">
        <is>
          <t>Operating profit</t>
        </is>
      </c>
      <c r="B31" s="17">
        <f>INDEX(Budget!$B31:$M31,$B$3)</f>
        <v/>
      </c>
      <c r="C31" s="17">
        <f>INDEX(Actuals!$B31:$M31,$B$3)</f>
        <v/>
      </c>
      <c r="D31" s="17">
        <f>C31-B31</f>
        <v/>
      </c>
      <c r="E31" s="17">
        <f>SUMIF(Budget!$B$4:$M$4,"&lt;="&amp;$B$3,Budget!$B31:$M31)</f>
        <v/>
      </c>
      <c r="F31" s="17">
        <f>SUMIF(Actuals!$B$4:$M$4,"&lt;="&amp;$B$3,Actuals!$B31:$M31)</f>
        <v/>
      </c>
      <c r="G31" s="17">
        <f>F31-E31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2026-10-13T08:45:34Z</dcterms:created>
  <dcterms:modified xmlns:dcterms="http://purl.org/dc/terms/" xmlns:xsi="http://www.w3.org/2001/XMLSchema-instance" xsi:type="dcterms:W3CDTF">2026-10-13T08:45:34Z</dcterms:modified>
</cp:coreProperties>
</file>