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ssumptions" sheetId="2" state="visible" r:id="rId2"/>
    <sheet xmlns:r="http://schemas.openxmlformats.org/officeDocument/2006/relationships" name="Example - Assumptions" sheetId="3" state="visible" r:id="rId3"/>
    <sheet xmlns:r="http://schemas.openxmlformats.org/officeDocument/2006/relationships" name="P&amp;L summary" sheetId="4" state="visible" r:id="rId4"/>
    <sheet xmlns:r="http://schemas.openxmlformats.org/officeDocument/2006/relationships" name="Cash summary" sheetId="5" state="visible" r:id="rId5"/>
    <sheet xmlns:r="http://schemas.openxmlformats.org/officeDocument/2006/relationships" name="Example - P&amp;L summary" sheetId="6" state="visible" r:id="rId6"/>
    <sheet xmlns:r="http://schemas.openxmlformats.org/officeDocument/2006/relationships" name="Example - Cash summary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;&quot;-&quot;"/>
    <numFmt numFmtId="165" formatCode="0.0%;[Red]-0.0%;&quot;-&quot;"/>
  </numFmts>
  <fonts count="6">
    <font>
      <name val="Calibri"/>
      <family val="2"/>
      <color theme="1"/>
      <sz val="11"/>
      <scheme val="minor"/>
    </font>
    <font>
      <b val="1"/>
      <sz val="14"/>
    </font>
    <font>
      <i val="1"/>
    </font>
    <font>
      <i val="1"/>
      <color rgb="00888888"/>
    </font>
    <font>
      <i val="1"/>
      <color rgb="005D6275"/>
    </font>
    <font>
      <b val="1"/>
    </font>
  </fonts>
  <fills count="4">
    <fill>
      <patternFill/>
    </fill>
    <fill>
      <patternFill patternType="gray125"/>
    </fill>
    <fill>
      <patternFill patternType="solid">
        <fgColor rgb="00E3E6FA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C9CCDA"/>
      </left>
      <right style="thin">
        <color rgb="00C9CCDA"/>
      </right>
      <top style="thin">
        <color rgb="00C9CCDA"/>
      </top>
      <bottom style="thin">
        <color rgb="00C9CC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1" fontId="0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fgColor rgb="00F9D2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Financial model template (3 years)</t>
        </is>
      </c>
    </row>
    <row r="3">
      <c r="A3" s="2" t="inlineStr">
        <is>
          <t>Assumptions: the only sheet you type into. One row per year: revenue, gross margin, overheads, depreciation, interest, the corporation tax rate, debtor days, capital spending, loans and dividends. On the Year 1 row only, also enter the opening position from your latest balance sheet: cash, what customers owe you (debtors) and any corporation tax still to pay.</t>
        </is>
      </c>
    </row>
    <row r="4">
      <c r="A4" s="2" t="inlineStr">
        <is>
          <t>P&amp;L summary and Cash summary calculate from the Assumptions sheet. Don't type over them: change the assumption instead, so the model keeps adding up.</t>
        </is>
      </c>
    </row>
    <row r="5">
      <c r="A5" s="2" t="inlineStr">
        <is>
          <t>The cash summary assumes each year's corporation tax is paid the following year, as it is for UK companies with taxable profits up to £1.5 million (due 9 months and 1 day after the year end). Year 1 pays the tax owed at the start.</t>
        </is>
      </c>
    </row>
    <row r="6">
      <c r="A6" s="2" t="inlineStr">
        <is>
          <t>Example - Assumptions, Example - P&amp;L summary and Example - Cash summary: the same model filled in for a fictional 45-person servicing company. The tax rate in the example is an assumption; ask your accountant for yours.</t>
        </is>
      </c>
    </row>
    <row r="8">
      <c r="A8" s="3" t="inlineStr">
        <is>
          <t>Pale yellow cells are inputs. Everything else is calculated.</t>
        </is>
      </c>
    </row>
    <row r="9">
      <c r="A9" s="4" t="inlineStr">
        <is>
          <t>Free template from runbooked.co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13" customWidth="1" min="4" max="4"/>
    <col width="11" customWidth="1" min="5" max="5"/>
    <col width="10" customWidth="1" min="6" max="6"/>
    <col width="10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Assumptions: three-year financial model</t>
        </is>
      </c>
    </row>
    <row r="2">
      <c r="A2" s="5" t="inlineStr">
        <is>
          <t>Yellow cells only. Fill the three opening-position columns on the Year 1 row.</t>
        </is>
      </c>
    </row>
    <row r="4" ht="32" customHeight="1">
      <c r="A4" s="6" t="inlineStr">
        <is>
          <t>Year</t>
        </is>
      </c>
      <c r="B4" s="6" t="inlineStr">
        <is>
          <t>Revenue</t>
        </is>
      </c>
      <c r="C4" s="6" t="inlineStr">
        <is>
          <t>Gross margin %</t>
        </is>
      </c>
      <c r="D4" s="6" t="inlineStr">
        <is>
          <t>Overheads (excl. depreciation)</t>
        </is>
      </c>
      <c r="E4" s="6" t="inlineStr">
        <is>
          <t>Depreciation</t>
        </is>
      </c>
      <c r="F4" s="6" t="inlineStr">
        <is>
          <t>Interest</t>
        </is>
      </c>
      <c r="G4" s="6" t="inlineStr">
        <is>
          <t>Corporation tax rate</t>
        </is>
      </c>
      <c r="H4" s="6" t="inlineStr">
        <is>
          <t>Debtor days</t>
        </is>
      </c>
      <c r="I4" s="6" t="inlineStr">
        <is>
          <t>Capital spending</t>
        </is>
      </c>
      <c r="J4" s="6" t="inlineStr">
        <is>
          <t>New loans</t>
        </is>
      </c>
      <c r="K4" s="6" t="inlineStr">
        <is>
          <t>Loan repayments</t>
        </is>
      </c>
      <c r="L4" s="6" t="inlineStr">
        <is>
          <t>Dividends</t>
        </is>
      </c>
      <c r="M4" s="6" t="inlineStr">
        <is>
          <t>Cash at start (Year 1 row only)</t>
        </is>
      </c>
      <c r="N4" s="6" t="inlineStr">
        <is>
          <t>Debtors at start (Year 1 row only)</t>
        </is>
      </c>
      <c r="O4" s="6" t="inlineStr">
        <is>
          <t>Tax owed at start (Year 1 row only)</t>
        </is>
      </c>
    </row>
    <row r="5">
      <c r="A5" s="7" t="inlineStr">
        <is>
          <t>Year 1</t>
        </is>
      </c>
      <c r="B5" s="8" t="n"/>
      <c r="C5" s="9" t="n"/>
      <c r="D5" s="8" t="n"/>
      <c r="E5" s="8" t="n"/>
      <c r="F5" s="8" t="n"/>
      <c r="G5" s="9" t="n"/>
      <c r="H5" s="10" t="n"/>
      <c r="I5" s="8" t="n"/>
      <c r="J5" s="8" t="n"/>
      <c r="K5" s="8" t="n"/>
      <c r="L5" s="8" t="n"/>
      <c r="M5" s="8" t="n"/>
      <c r="N5" s="8" t="n"/>
      <c r="O5" s="8" t="n"/>
    </row>
    <row r="6">
      <c r="A6" s="7" t="inlineStr">
        <is>
          <t>Year 2</t>
        </is>
      </c>
      <c r="B6" s="8" t="n"/>
      <c r="C6" s="9" t="n"/>
      <c r="D6" s="8" t="n"/>
      <c r="E6" s="8" t="n"/>
      <c r="F6" s="8" t="n"/>
      <c r="G6" s="9" t="n"/>
      <c r="H6" s="10" t="n"/>
      <c r="I6" s="8" t="n"/>
      <c r="J6" s="8" t="n"/>
      <c r="K6" s="8" t="n"/>
      <c r="L6" s="8" t="n"/>
      <c r="M6" s="8" t="n"/>
      <c r="N6" s="8" t="n"/>
      <c r="O6" s="8" t="n"/>
    </row>
    <row r="7">
      <c r="A7" s="7" t="inlineStr">
        <is>
          <t>Year 3</t>
        </is>
      </c>
      <c r="B7" s="8" t="n"/>
      <c r="C7" s="9" t="n"/>
      <c r="D7" s="8" t="n"/>
      <c r="E7" s="8" t="n"/>
      <c r="F7" s="8" t="n"/>
      <c r="G7" s="9" t="n"/>
      <c r="H7" s="10" t="n"/>
      <c r="I7" s="8" t="n"/>
      <c r="J7" s="8" t="n"/>
      <c r="K7" s="8" t="n"/>
      <c r="L7" s="8" t="n"/>
      <c r="M7" s="8" t="n"/>
      <c r="N7" s="8" t="n"/>
      <c r="O7" s="8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13" customWidth="1" min="4" max="4"/>
    <col width="11" customWidth="1" min="5" max="5"/>
    <col width="10" customWidth="1" min="6" max="6"/>
    <col width="10" customWidth="1" min="7" max="7"/>
    <col width="8" customWidth="1" min="8" max="8"/>
    <col width="11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Assumptions: three-year financial model: example</t>
        </is>
      </c>
    </row>
    <row r="2">
      <c r="A2" s="5" t="inlineStr">
        <is>
          <t>Example: a fictional 45-person commercial refrigeration servicing company.</t>
        </is>
      </c>
    </row>
    <row r="4" ht="32" customHeight="1">
      <c r="A4" s="6" t="inlineStr">
        <is>
          <t>Year</t>
        </is>
      </c>
      <c r="B4" s="6" t="inlineStr">
        <is>
          <t>Revenue</t>
        </is>
      </c>
      <c r="C4" s="6" t="inlineStr">
        <is>
          <t>Gross margin %</t>
        </is>
      </c>
      <c r="D4" s="6" t="inlineStr">
        <is>
          <t>Overheads (excl. depreciation)</t>
        </is>
      </c>
      <c r="E4" s="6" t="inlineStr">
        <is>
          <t>Depreciation</t>
        </is>
      </c>
      <c r="F4" s="6" t="inlineStr">
        <is>
          <t>Interest</t>
        </is>
      </c>
      <c r="G4" s="6" t="inlineStr">
        <is>
          <t>Corporation tax rate</t>
        </is>
      </c>
      <c r="H4" s="6" t="inlineStr">
        <is>
          <t>Debtor days</t>
        </is>
      </c>
      <c r="I4" s="6" t="inlineStr">
        <is>
          <t>Capital spending</t>
        </is>
      </c>
      <c r="J4" s="6" t="inlineStr">
        <is>
          <t>New loans</t>
        </is>
      </c>
      <c r="K4" s="6" t="inlineStr">
        <is>
          <t>Loan repayments</t>
        </is>
      </c>
      <c r="L4" s="6" t="inlineStr">
        <is>
          <t>Dividends</t>
        </is>
      </c>
      <c r="M4" s="6" t="inlineStr">
        <is>
          <t>Cash at start (Year 1 row only)</t>
        </is>
      </c>
      <c r="N4" s="6" t="inlineStr">
        <is>
          <t>Debtors at start (Year 1 row only)</t>
        </is>
      </c>
      <c r="O4" s="6" t="inlineStr">
        <is>
          <t>Tax owed at start (Year 1 row only)</t>
        </is>
      </c>
    </row>
    <row r="5">
      <c r="A5" s="7" t="inlineStr">
        <is>
          <t>Year 1</t>
        </is>
      </c>
      <c r="B5" s="8" t="n">
        <v>4200000</v>
      </c>
      <c r="C5" s="9" t="n">
        <v>0.38</v>
      </c>
      <c r="D5" s="8" t="n">
        <v>1150000</v>
      </c>
      <c r="E5" s="8" t="n">
        <v>85000</v>
      </c>
      <c r="F5" s="8" t="n">
        <v>18000</v>
      </c>
      <c r="G5" s="9" t="n">
        <v>0.25</v>
      </c>
      <c r="H5" s="10" t="n">
        <v>52</v>
      </c>
      <c r="I5" s="8" t="n">
        <v>120000</v>
      </c>
      <c r="J5" s="8" t="n">
        <v>0</v>
      </c>
      <c r="K5" s="8" t="n">
        <v>40000</v>
      </c>
      <c r="L5" s="8" t="n">
        <v>180000</v>
      </c>
      <c r="M5" s="8" t="n">
        <v>310000</v>
      </c>
      <c r="N5" s="8" t="n">
        <v>560000</v>
      </c>
      <c r="O5" s="8" t="n">
        <v>80000</v>
      </c>
    </row>
    <row r="6">
      <c r="A6" s="7" t="inlineStr">
        <is>
          <t>Year 2</t>
        </is>
      </c>
      <c r="B6" s="8" t="n">
        <v>4700000</v>
      </c>
      <c r="C6" s="9" t="n">
        <v>0.385</v>
      </c>
      <c r="D6" s="8" t="n">
        <v>1290000</v>
      </c>
      <c r="E6" s="8" t="n">
        <v>95000</v>
      </c>
      <c r="F6" s="8" t="n">
        <v>24000</v>
      </c>
      <c r="G6" s="9" t="n">
        <v>0.25</v>
      </c>
      <c r="H6" s="10" t="n">
        <v>50</v>
      </c>
      <c r="I6" s="8" t="n">
        <v>250000</v>
      </c>
      <c r="J6" s="8" t="n">
        <v>150000</v>
      </c>
      <c r="K6" s="8" t="n">
        <v>40000</v>
      </c>
      <c r="L6" s="8" t="n">
        <v>170000</v>
      </c>
      <c r="M6" s="8" t="n"/>
      <c r="N6" s="8" t="n"/>
      <c r="O6" s="8" t="n"/>
    </row>
    <row r="7">
      <c r="A7" s="7" t="inlineStr">
        <is>
          <t>Year 3</t>
        </is>
      </c>
      <c r="B7" s="8" t="n">
        <v>5150000</v>
      </c>
      <c r="C7" s="9" t="n">
        <v>0.39</v>
      </c>
      <c r="D7" s="8" t="n">
        <v>1390000</v>
      </c>
      <c r="E7" s="8" t="n">
        <v>110000</v>
      </c>
      <c r="F7" s="8" t="n">
        <v>21000</v>
      </c>
      <c r="G7" s="9" t="n">
        <v>0.25</v>
      </c>
      <c r="H7" s="10" t="n">
        <v>48</v>
      </c>
      <c r="I7" s="8" t="n">
        <v>90000</v>
      </c>
      <c r="J7" s="8" t="n">
        <v>0</v>
      </c>
      <c r="K7" s="8" t="n">
        <v>70000</v>
      </c>
      <c r="L7" s="8" t="n">
        <v>200000</v>
      </c>
      <c r="M7" s="8" t="n"/>
      <c r="N7" s="8" t="n"/>
      <c r="O7" s="8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P&amp;L summary</t>
        </is>
      </c>
    </row>
    <row r="2">
      <c r="A2" s="5" t="inlineStr">
        <is>
          <t>Calculated from the Assumptions sheet.</t>
        </is>
      </c>
    </row>
    <row r="4" ht="32" customHeight="1">
      <c r="A4" s="6" t="inlineStr">
        <is>
          <t>Year</t>
        </is>
      </c>
      <c r="B4" s="6" t="inlineStr">
        <is>
          <t>Revenue</t>
        </is>
      </c>
      <c r="C4" s="6" t="inlineStr">
        <is>
          <t>Growth %</t>
        </is>
      </c>
      <c r="D4" s="6" t="inlineStr">
        <is>
          <t>Cost of sales</t>
        </is>
      </c>
      <c r="E4" s="6" t="inlineStr">
        <is>
          <t>Gross profit</t>
        </is>
      </c>
      <c r="F4" s="6" t="inlineStr">
        <is>
          <t>Overheads</t>
        </is>
      </c>
      <c r="G4" s="6" t="inlineStr">
        <is>
          <t>EBITDA</t>
        </is>
      </c>
      <c r="H4" s="6" t="inlineStr">
        <is>
          <t>Depreciation</t>
        </is>
      </c>
      <c r="I4" s="6" t="inlineStr">
        <is>
          <t>Operating profit</t>
        </is>
      </c>
      <c r="J4" s="6" t="inlineStr">
        <is>
          <t>Interest</t>
        </is>
      </c>
      <c r="K4" s="6" t="inlineStr">
        <is>
          <t>Profit before tax</t>
        </is>
      </c>
      <c r="L4" s="6" t="inlineStr">
        <is>
          <t>Corporation tax</t>
        </is>
      </c>
      <c r="M4" s="6" t="inlineStr">
        <is>
          <t>Profit after tax</t>
        </is>
      </c>
      <c r="N4" s="6" t="inlineStr">
        <is>
          <t>Net margin %</t>
        </is>
      </c>
    </row>
    <row r="5">
      <c r="A5" s="7" t="inlineStr">
        <is>
          <t>Year 1</t>
        </is>
      </c>
      <c r="B5" s="11">
        <f>IF('Assumptions'!B5="","",'Assumptions'!B5)</f>
        <v/>
      </c>
      <c r="C5" s="12">
        <f>IF(OR(B5="",A5=A$5),"",IF(SUM(B4)=0,"",B5/SUM(B4)-1))</f>
        <v/>
      </c>
      <c r="D5" s="11">
        <f>IF(B5="","",ROUND(B5*(1-'Assumptions'!C5),0))</f>
        <v/>
      </c>
      <c r="E5" s="11">
        <f>IF(B5="","",B5-D5)</f>
        <v/>
      </c>
      <c r="F5" s="11">
        <f>IF(B5="","",SUM('Assumptions'!D5))</f>
        <v/>
      </c>
      <c r="G5" s="11">
        <f>IF(B5="","",E5-F5)</f>
        <v/>
      </c>
      <c r="H5" s="11">
        <f>IF(B5="","",SUM('Assumptions'!E5))</f>
        <v/>
      </c>
      <c r="I5" s="11">
        <f>IF(B5="","",G5-H5)</f>
        <v/>
      </c>
      <c r="J5" s="11">
        <f>IF(B5="","",SUM('Assumptions'!F5))</f>
        <v/>
      </c>
      <c r="K5" s="11">
        <f>IF(B5="","",I5-J5)</f>
        <v/>
      </c>
      <c r="L5" s="11">
        <f>IF(B5="","",ROUND(MAX(0,K5*SUM('Assumptions'!G5)),0))</f>
        <v/>
      </c>
      <c r="M5" s="11">
        <f>IF(B5="","",K5-L5)</f>
        <v/>
      </c>
      <c r="N5" s="12">
        <f>IF(OR(B5="",B5=0),"",M5/B5)</f>
        <v/>
      </c>
    </row>
    <row r="6">
      <c r="A6" s="7" t="inlineStr">
        <is>
          <t>Year 2</t>
        </is>
      </c>
      <c r="B6" s="11">
        <f>IF('Assumptions'!B6="","",'Assumptions'!B6)</f>
        <v/>
      </c>
      <c r="C6" s="12">
        <f>IF(OR(B6="",A6=A$5),"",IF(SUM(B5)=0,"",B6/SUM(B5)-1))</f>
        <v/>
      </c>
      <c r="D6" s="11">
        <f>IF(B6="","",ROUND(B6*(1-'Assumptions'!C6),0))</f>
        <v/>
      </c>
      <c r="E6" s="11">
        <f>IF(B6="","",B6-D6)</f>
        <v/>
      </c>
      <c r="F6" s="11">
        <f>IF(B6="","",SUM('Assumptions'!D6))</f>
        <v/>
      </c>
      <c r="G6" s="11">
        <f>IF(B6="","",E6-F6)</f>
        <v/>
      </c>
      <c r="H6" s="11">
        <f>IF(B6="","",SUM('Assumptions'!E6))</f>
        <v/>
      </c>
      <c r="I6" s="11">
        <f>IF(B6="","",G6-H6)</f>
        <v/>
      </c>
      <c r="J6" s="11">
        <f>IF(B6="","",SUM('Assumptions'!F6))</f>
        <v/>
      </c>
      <c r="K6" s="11">
        <f>IF(B6="","",I6-J6)</f>
        <v/>
      </c>
      <c r="L6" s="11">
        <f>IF(B6="","",ROUND(MAX(0,K6*SUM('Assumptions'!G6)),0))</f>
        <v/>
      </c>
      <c r="M6" s="11">
        <f>IF(B6="","",K6-L6)</f>
        <v/>
      </c>
      <c r="N6" s="12">
        <f>IF(OR(B6="",B6=0),"",M6/B6)</f>
        <v/>
      </c>
    </row>
    <row r="7">
      <c r="A7" s="7" t="inlineStr">
        <is>
          <t>Year 3</t>
        </is>
      </c>
      <c r="B7" s="11">
        <f>IF('Assumptions'!B7="","",'Assumptions'!B7)</f>
        <v/>
      </c>
      <c r="C7" s="12">
        <f>IF(OR(B7="",A7=A$5),"",IF(SUM(B6)=0,"",B7/SUM(B6)-1))</f>
        <v/>
      </c>
      <c r="D7" s="11">
        <f>IF(B7="","",ROUND(B7*(1-'Assumptions'!C7),0))</f>
        <v/>
      </c>
      <c r="E7" s="11">
        <f>IF(B7="","",B7-D7)</f>
        <v/>
      </c>
      <c r="F7" s="11">
        <f>IF(B7="","",SUM('Assumptions'!D7))</f>
        <v/>
      </c>
      <c r="G7" s="11">
        <f>IF(B7="","",E7-F7)</f>
        <v/>
      </c>
      <c r="H7" s="11">
        <f>IF(B7="","",SUM('Assumptions'!E7))</f>
        <v/>
      </c>
      <c r="I7" s="11">
        <f>IF(B7="","",G7-H7)</f>
        <v/>
      </c>
      <c r="J7" s="11">
        <f>IF(B7="","",SUM('Assumptions'!F7))</f>
        <v/>
      </c>
      <c r="K7" s="11">
        <f>IF(B7="","",I7-J7)</f>
        <v/>
      </c>
      <c r="L7" s="11">
        <f>IF(B7="","",ROUND(MAX(0,K7*SUM('Assumptions'!G7)),0))</f>
        <v/>
      </c>
      <c r="M7" s="11">
        <f>IF(B7="","",K7-L7)</f>
        <v/>
      </c>
      <c r="N7" s="12">
        <f>IF(OR(B7="",B7=0),"",M7/B7)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Cash summary</t>
        </is>
      </c>
    </row>
    <row r="2">
      <c r="A2" s="5" t="inlineStr">
        <is>
          <t>Calculated from the Assumptions and P&amp;L summary sheets. Tax is paid the year after it's charged.</t>
        </is>
      </c>
    </row>
    <row r="4" ht="32" customHeight="1">
      <c r="A4" s="6" t="inlineStr">
        <is>
          <t>Year</t>
        </is>
      </c>
      <c r="B4" s="6" t="inlineStr">
        <is>
          <t>Opening cash</t>
        </is>
      </c>
      <c r="C4" s="6" t="inlineStr">
        <is>
          <t>Operating profit</t>
        </is>
      </c>
      <c r="D4" s="6" t="inlineStr">
        <is>
          <t>Add back depreciation</t>
        </is>
      </c>
      <c r="E4" s="6" t="inlineStr">
        <is>
          <t>Debtors at year end</t>
        </is>
      </c>
      <c r="F4" s="6" t="inlineStr">
        <is>
          <t>Increase in debtors</t>
        </is>
      </c>
      <c r="G4" s="6" t="inlineStr">
        <is>
          <t>Cash from trading</t>
        </is>
      </c>
      <c r="H4" s="6" t="inlineStr">
        <is>
          <t>Interest paid</t>
        </is>
      </c>
      <c r="I4" s="6" t="inlineStr">
        <is>
          <t>Corporation tax paid</t>
        </is>
      </c>
      <c r="J4" s="6" t="inlineStr">
        <is>
          <t>Capital spending</t>
        </is>
      </c>
      <c r="K4" s="6" t="inlineStr">
        <is>
          <t>Loans in less repayments</t>
        </is>
      </c>
      <c r="L4" s="6" t="inlineStr">
        <is>
          <t>Dividends</t>
        </is>
      </c>
      <c r="M4" s="6" t="inlineStr">
        <is>
          <t>Net cash flow</t>
        </is>
      </c>
      <c r="N4" s="6" t="inlineStr">
        <is>
          <t>Closing cash</t>
        </is>
      </c>
      <c r="O4" s="6" t="inlineStr">
        <is>
          <t>Cash below zero?</t>
        </is>
      </c>
    </row>
    <row r="5">
      <c r="A5" s="7" t="inlineStr">
        <is>
          <t>Year 1</t>
        </is>
      </c>
      <c r="B5" s="11">
        <f>IF('P&amp;L summary'!B5="","",IF(A5=A$5,SUM('Assumptions'!$M$5),SUM(N4)))</f>
        <v/>
      </c>
      <c r="C5" s="11">
        <f>IF(B5="","",'P&amp;L summary'!I5)</f>
        <v/>
      </c>
      <c r="D5" s="11">
        <f>IF(B5="","",'P&amp;L summary'!H5)</f>
        <v/>
      </c>
      <c r="E5" s="11">
        <f>IF(B5="","",ROUND('Assumptions'!B5*SUM('Assumptions'!H5)/365,0))</f>
        <v/>
      </c>
      <c r="F5" s="11">
        <f>IF(B5="","",IF(A5=A$5,E5-SUM('Assumptions'!$N$5),E5-SUM(E4)))</f>
        <v/>
      </c>
      <c r="G5" s="11">
        <f>IF(B5="","",C5+D5-F5)</f>
        <v/>
      </c>
      <c r="H5" s="11">
        <f>IF(B5="","",'P&amp;L summary'!J5)</f>
        <v/>
      </c>
      <c r="I5" s="11">
        <f>IF(B5="","",IF(A5=A$5,SUM('Assumptions'!$O$5),SUM('P&amp;L summary'!L4)))</f>
        <v/>
      </c>
      <c r="J5" s="11">
        <f>IF(B5="","",SUM('Assumptions'!I5))</f>
        <v/>
      </c>
      <c r="K5" s="11">
        <f>IF(B5="","",SUM('Assumptions'!J5)-SUM('Assumptions'!K5))</f>
        <v/>
      </c>
      <c r="L5" s="11">
        <f>IF(B5="","",SUM('Assumptions'!L5))</f>
        <v/>
      </c>
      <c r="M5" s="11">
        <f>IF(B5="","",G5-H5-I5-J5+K5-L5)</f>
        <v/>
      </c>
      <c r="N5" s="11">
        <f>IF(B5="","",B5+M5)</f>
        <v/>
      </c>
      <c r="O5" s="7">
        <f>IF(N5="","",IF(N5&lt;0,"Yes","No"))</f>
        <v/>
      </c>
    </row>
    <row r="6">
      <c r="A6" s="7" t="inlineStr">
        <is>
          <t>Year 2</t>
        </is>
      </c>
      <c r="B6" s="11">
        <f>IF('P&amp;L summary'!B6="","",IF(A6=A$5,SUM('Assumptions'!$M$5),SUM(N5)))</f>
        <v/>
      </c>
      <c r="C6" s="11">
        <f>IF(B6="","",'P&amp;L summary'!I6)</f>
        <v/>
      </c>
      <c r="D6" s="11">
        <f>IF(B6="","",'P&amp;L summary'!H6)</f>
        <v/>
      </c>
      <c r="E6" s="11">
        <f>IF(B6="","",ROUND('Assumptions'!B6*SUM('Assumptions'!H6)/365,0))</f>
        <v/>
      </c>
      <c r="F6" s="11">
        <f>IF(B6="","",IF(A6=A$5,E6-SUM('Assumptions'!$N$5),E6-SUM(E5)))</f>
        <v/>
      </c>
      <c r="G6" s="11">
        <f>IF(B6="","",C6+D6-F6)</f>
        <v/>
      </c>
      <c r="H6" s="11">
        <f>IF(B6="","",'P&amp;L summary'!J6)</f>
        <v/>
      </c>
      <c r="I6" s="11">
        <f>IF(B6="","",IF(A6=A$5,SUM('Assumptions'!$O$5),SUM('P&amp;L summary'!L5)))</f>
        <v/>
      </c>
      <c r="J6" s="11">
        <f>IF(B6="","",SUM('Assumptions'!I6))</f>
        <v/>
      </c>
      <c r="K6" s="11">
        <f>IF(B6="","",SUM('Assumptions'!J6)-SUM('Assumptions'!K6))</f>
        <v/>
      </c>
      <c r="L6" s="11">
        <f>IF(B6="","",SUM('Assumptions'!L6))</f>
        <v/>
      </c>
      <c r="M6" s="11">
        <f>IF(B6="","",G6-H6-I6-J6+K6-L6)</f>
        <v/>
      </c>
      <c r="N6" s="11">
        <f>IF(B6="","",B6+M6)</f>
        <v/>
      </c>
      <c r="O6" s="7">
        <f>IF(N6="","",IF(N6&lt;0,"Yes","No"))</f>
        <v/>
      </c>
    </row>
    <row r="7">
      <c r="A7" s="7" t="inlineStr">
        <is>
          <t>Year 3</t>
        </is>
      </c>
      <c r="B7" s="11">
        <f>IF('P&amp;L summary'!B7="","",IF(A7=A$5,SUM('Assumptions'!$M$5),SUM(N6)))</f>
        <v/>
      </c>
      <c r="C7" s="11">
        <f>IF(B7="","",'P&amp;L summary'!I7)</f>
        <v/>
      </c>
      <c r="D7" s="11">
        <f>IF(B7="","",'P&amp;L summary'!H7)</f>
        <v/>
      </c>
      <c r="E7" s="11">
        <f>IF(B7="","",ROUND('Assumptions'!B7*SUM('Assumptions'!H7)/365,0))</f>
        <v/>
      </c>
      <c r="F7" s="11">
        <f>IF(B7="","",IF(A7=A$5,E7-SUM('Assumptions'!$N$5),E7-SUM(E6)))</f>
        <v/>
      </c>
      <c r="G7" s="11">
        <f>IF(B7="","",C7+D7-F7)</f>
        <v/>
      </c>
      <c r="H7" s="11">
        <f>IF(B7="","",'P&amp;L summary'!J7)</f>
        <v/>
      </c>
      <c r="I7" s="11">
        <f>IF(B7="","",IF(A7=A$5,SUM('Assumptions'!$O$5),SUM('P&amp;L summary'!L6)))</f>
        <v/>
      </c>
      <c r="J7" s="11">
        <f>IF(B7="","",SUM('Assumptions'!I7))</f>
        <v/>
      </c>
      <c r="K7" s="11">
        <f>IF(B7="","",SUM('Assumptions'!J7)-SUM('Assumptions'!K7))</f>
        <v/>
      </c>
      <c r="L7" s="11">
        <f>IF(B7="","",SUM('Assumptions'!L7))</f>
        <v/>
      </c>
      <c r="M7" s="11">
        <f>IF(B7="","",G7-H7-I7-J7+K7-L7)</f>
        <v/>
      </c>
      <c r="N7" s="11">
        <f>IF(B7="","",B7+M7)</f>
        <v/>
      </c>
      <c r="O7" s="7">
        <f>IF(N7="","",IF(N7&lt;0,"Yes","No"))</f>
        <v/>
      </c>
    </row>
  </sheetData>
  <conditionalFormatting sqref="O5:O7">
    <cfRule type="cellIs" priority="1" operator="equal" dxfId="0">
      <formula>"Yes"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>
      <c r="A1" s="1" t="inlineStr">
        <is>
          <t>P&amp;L summary: example</t>
        </is>
      </c>
    </row>
    <row r="2">
      <c r="A2" s="5" t="inlineStr">
        <is>
          <t>Calculated from Example - Assumptions (a fictional company).</t>
        </is>
      </c>
    </row>
    <row r="4" ht="32" customHeight="1">
      <c r="A4" s="6" t="inlineStr">
        <is>
          <t>Year</t>
        </is>
      </c>
      <c r="B4" s="6" t="inlineStr">
        <is>
          <t>Revenue</t>
        </is>
      </c>
      <c r="C4" s="6" t="inlineStr">
        <is>
          <t>Growth %</t>
        </is>
      </c>
      <c r="D4" s="6" t="inlineStr">
        <is>
          <t>Cost of sales</t>
        </is>
      </c>
      <c r="E4" s="6" t="inlineStr">
        <is>
          <t>Gross profit</t>
        </is>
      </c>
      <c r="F4" s="6" t="inlineStr">
        <is>
          <t>Overheads</t>
        </is>
      </c>
      <c r="G4" s="6" t="inlineStr">
        <is>
          <t>EBITDA</t>
        </is>
      </c>
      <c r="H4" s="6" t="inlineStr">
        <is>
          <t>Depreciation</t>
        </is>
      </c>
      <c r="I4" s="6" t="inlineStr">
        <is>
          <t>Operating profit</t>
        </is>
      </c>
      <c r="J4" s="6" t="inlineStr">
        <is>
          <t>Interest</t>
        </is>
      </c>
      <c r="K4" s="6" t="inlineStr">
        <is>
          <t>Profit before tax</t>
        </is>
      </c>
      <c r="L4" s="6" t="inlineStr">
        <is>
          <t>Corporation tax</t>
        </is>
      </c>
      <c r="M4" s="6" t="inlineStr">
        <is>
          <t>Profit after tax</t>
        </is>
      </c>
      <c r="N4" s="6" t="inlineStr">
        <is>
          <t>Net margin %</t>
        </is>
      </c>
    </row>
    <row r="5">
      <c r="A5" s="7" t="inlineStr">
        <is>
          <t>Year 1</t>
        </is>
      </c>
      <c r="B5" s="11">
        <f>IF('Example - Assumptions'!B5="","",'Example - Assumptions'!B5)</f>
        <v/>
      </c>
      <c r="C5" s="12">
        <f>IF(OR(B5="",A5=A$5),"",IF(SUM(B4)=0,"",B5/SUM(B4)-1))</f>
        <v/>
      </c>
      <c r="D5" s="11">
        <f>IF(B5="","",ROUND(B5*(1-'Example - Assumptions'!C5),0))</f>
        <v/>
      </c>
      <c r="E5" s="11">
        <f>IF(B5="","",B5-D5)</f>
        <v/>
      </c>
      <c r="F5" s="11">
        <f>IF(B5="","",SUM('Example - Assumptions'!D5))</f>
        <v/>
      </c>
      <c r="G5" s="11">
        <f>IF(B5="","",E5-F5)</f>
        <v/>
      </c>
      <c r="H5" s="11">
        <f>IF(B5="","",SUM('Example - Assumptions'!E5))</f>
        <v/>
      </c>
      <c r="I5" s="11">
        <f>IF(B5="","",G5-H5)</f>
        <v/>
      </c>
      <c r="J5" s="11">
        <f>IF(B5="","",SUM('Example - Assumptions'!F5))</f>
        <v/>
      </c>
      <c r="K5" s="11">
        <f>IF(B5="","",I5-J5)</f>
        <v/>
      </c>
      <c r="L5" s="11">
        <f>IF(B5="","",ROUND(MAX(0,K5*SUM('Example - Assumptions'!G5)),0))</f>
        <v/>
      </c>
      <c r="M5" s="11">
        <f>IF(B5="","",K5-L5)</f>
        <v/>
      </c>
      <c r="N5" s="12">
        <f>IF(OR(B5="",B5=0),"",M5/B5)</f>
        <v/>
      </c>
    </row>
    <row r="6">
      <c r="A6" s="7" t="inlineStr">
        <is>
          <t>Year 2</t>
        </is>
      </c>
      <c r="B6" s="11">
        <f>IF('Example - Assumptions'!B6="","",'Example - Assumptions'!B6)</f>
        <v/>
      </c>
      <c r="C6" s="12">
        <f>IF(OR(B6="",A6=A$5),"",IF(SUM(B5)=0,"",B6/SUM(B5)-1))</f>
        <v/>
      </c>
      <c r="D6" s="11">
        <f>IF(B6="","",ROUND(B6*(1-'Example - Assumptions'!C6),0))</f>
        <v/>
      </c>
      <c r="E6" s="11">
        <f>IF(B6="","",B6-D6)</f>
        <v/>
      </c>
      <c r="F6" s="11">
        <f>IF(B6="","",SUM('Example - Assumptions'!D6))</f>
        <v/>
      </c>
      <c r="G6" s="11">
        <f>IF(B6="","",E6-F6)</f>
        <v/>
      </c>
      <c r="H6" s="11">
        <f>IF(B6="","",SUM('Example - Assumptions'!E6))</f>
        <v/>
      </c>
      <c r="I6" s="11">
        <f>IF(B6="","",G6-H6)</f>
        <v/>
      </c>
      <c r="J6" s="11">
        <f>IF(B6="","",SUM('Example - Assumptions'!F6))</f>
        <v/>
      </c>
      <c r="K6" s="11">
        <f>IF(B6="","",I6-J6)</f>
        <v/>
      </c>
      <c r="L6" s="11">
        <f>IF(B6="","",ROUND(MAX(0,K6*SUM('Example - Assumptions'!G6)),0))</f>
        <v/>
      </c>
      <c r="M6" s="11">
        <f>IF(B6="","",K6-L6)</f>
        <v/>
      </c>
      <c r="N6" s="12">
        <f>IF(OR(B6="",B6=0),"",M6/B6)</f>
        <v/>
      </c>
    </row>
    <row r="7">
      <c r="A7" s="7" t="inlineStr">
        <is>
          <t>Year 3</t>
        </is>
      </c>
      <c r="B7" s="11">
        <f>IF('Example - Assumptions'!B7="","",'Example - Assumptions'!B7)</f>
        <v/>
      </c>
      <c r="C7" s="12">
        <f>IF(OR(B7="",A7=A$5),"",IF(SUM(B6)=0,"",B7/SUM(B6)-1))</f>
        <v/>
      </c>
      <c r="D7" s="11">
        <f>IF(B7="","",ROUND(B7*(1-'Example - Assumptions'!C7),0))</f>
        <v/>
      </c>
      <c r="E7" s="11">
        <f>IF(B7="","",B7-D7)</f>
        <v/>
      </c>
      <c r="F7" s="11">
        <f>IF(B7="","",SUM('Example - Assumptions'!D7))</f>
        <v/>
      </c>
      <c r="G7" s="11">
        <f>IF(B7="","",E7-F7)</f>
        <v/>
      </c>
      <c r="H7" s="11">
        <f>IF(B7="","",SUM('Example - Assumptions'!E7))</f>
        <v/>
      </c>
      <c r="I7" s="11">
        <f>IF(B7="","",G7-H7)</f>
        <v/>
      </c>
      <c r="J7" s="11">
        <f>IF(B7="","",SUM('Example - Assumptions'!F7))</f>
        <v/>
      </c>
      <c r="K7" s="11">
        <f>IF(B7="","",I7-J7)</f>
        <v/>
      </c>
      <c r="L7" s="11">
        <f>IF(B7="","",ROUND(MAX(0,K7*SUM('Example - Assumptions'!G7)),0))</f>
        <v/>
      </c>
      <c r="M7" s="11">
        <f>IF(B7="","",K7-L7)</f>
        <v/>
      </c>
      <c r="N7" s="12">
        <f>IF(OR(B7="",B7=0),"",M7/B7)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>
      <c r="A1" s="1" t="inlineStr">
        <is>
          <t>Cash summary: example</t>
        </is>
      </c>
    </row>
    <row r="2">
      <c r="A2" s="5" t="inlineStr">
        <is>
          <t>Calculated from Example - Assumptions and Example - P&amp;L summary.</t>
        </is>
      </c>
    </row>
    <row r="4" ht="32" customHeight="1">
      <c r="A4" s="6" t="inlineStr">
        <is>
          <t>Year</t>
        </is>
      </c>
      <c r="B4" s="6" t="inlineStr">
        <is>
          <t>Opening cash</t>
        </is>
      </c>
      <c r="C4" s="6" t="inlineStr">
        <is>
          <t>Operating profit</t>
        </is>
      </c>
      <c r="D4" s="6" t="inlineStr">
        <is>
          <t>Add back depreciation</t>
        </is>
      </c>
      <c r="E4" s="6" t="inlineStr">
        <is>
          <t>Debtors at year end</t>
        </is>
      </c>
      <c r="F4" s="6" t="inlineStr">
        <is>
          <t>Increase in debtors</t>
        </is>
      </c>
      <c r="G4" s="6" t="inlineStr">
        <is>
          <t>Cash from trading</t>
        </is>
      </c>
      <c r="H4" s="6" t="inlineStr">
        <is>
          <t>Interest paid</t>
        </is>
      </c>
      <c r="I4" s="6" t="inlineStr">
        <is>
          <t>Corporation tax paid</t>
        </is>
      </c>
      <c r="J4" s="6" t="inlineStr">
        <is>
          <t>Capital spending</t>
        </is>
      </c>
      <c r="K4" s="6" t="inlineStr">
        <is>
          <t>Loans in less repayments</t>
        </is>
      </c>
      <c r="L4" s="6" t="inlineStr">
        <is>
          <t>Dividends</t>
        </is>
      </c>
      <c r="M4" s="6" t="inlineStr">
        <is>
          <t>Net cash flow</t>
        </is>
      </c>
      <c r="N4" s="6" t="inlineStr">
        <is>
          <t>Closing cash</t>
        </is>
      </c>
      <c r="O4" s="6" t="inlineStr">
        <is>
          <t>Cash below zero?</t>
        </is>
      </c>
    </row>
    <row r="5">
      <c r="A5" s="7" t="inlineStr">
        <is>
          <t>Year 1</t>
        </is>
      </c>
      <c r="B5" s="11">
        <f>IF('Example - P&amp;L summary'!B5="","",IF(A5=A$5,SUM('Example - Assumptions'!$M$5),SUM(N4)))</f>
        <v/>
      </c>
      <c r="C5" s="11">
        <f>IF(B5="","",'Example - P&amp;L summary'!I5)</f>
        <v/>
      </c>
      <c r="D5" s="11">
        <f>IF(B5="","",'Example - P&amp;L summary'!H5)</f>
        <v/>
      </c>
      <c r="E5" s="11">
        <f>IF(B5="","",ROUND('Example - Assumptions'!B5*SUM('Example - Assumptions'!H5)/365,0))</f>
        <v/>
      </c>
      <c r="F5" s="11">
        <f>IF(B5="","",IF(A5=A$5,E5-SUM('Example - Assumptions'!$N$5),E5-SUM(E4)))</f>
        <v/>
      </c>
      <c r="G5" s="11">
        <f>IF(B5="","",C5+D5-F5)</f>
        <v/>
      </c>
      <c r="H5" s="11">
        <f>IF(B5="","",'Example - P&amp;L summary'!J5)</f>
        <v/>
      </c>
      <c r="I5" s="11">
        <f>IF(B5="","",IF(A5=A$5,SUM('Example - Assumptions'!$O$5),SUM('Example - P&amp;L summary'!L4)))</f>
        <v/>
      </c>
      <c r="J5" s="11">
        <f>IF(B5="","",SUM('Example - Assumptions'!I5))</f>
        <v/>
      </c>
      <c r="K5" s="11">
        <f>IF(B5="","",SUM('Example - Assumptions'!J5)-SUM('Example - Assumptions'!K5))</f>
        <v/>
      </c>
      <c r="L5" s="11">
        <f>IF(B5="","",SUM('Example - Assumptions'!L5))</f>
        <v/>
      </c>
      <c r="M5" s="11">
        <f>IF(B5="","",G5-H5-I5-J5+K5-L5)</f>
        <v/>
      </c>
      <c r="N5" s="11">
        <f>IF(B5="","",B5+M5)</f>
        <v/>
      </c>
      <c r="O5" s="7">
        <f>IF(N5="","",IF(N5&lt;0,"Yes","No"))</f>
        <v/>
      </c>
    </row>
    <row r="6">
      <c r="A6" s="7" t="inlineStr">
        <is>
          <t>Year 2</t>
        </is>
      </c>
      <c r="B6" s="11">
        <f>IF('Example - P&amp;L summary'!B6="","",IF(A6=A$5,SUM('Example - Assumptions'!$M$5),SUM(N5)))</f>
        <v/>
      </c>
      <c r="C6" s="11">
        <f>IF(B6="","",'Example - P&amp;L summary'!I6)</f>
        <v/>
      </c>
      <c r="D6" s="11">
        <f>IF(B6="","",'Example - P&amp;L summary'!H6)</f>
        <v/>
      </c>
      <c r="E6" s="11">
        <f>IF(B6="","",ROUND('Example - Assumptions'!B6*SUM('Example - Assumptions'!H6)/365,0))</f>
        <v/>
      </c>
      <c r="F6" s="11">
        <f>IF(B6="","",IF(A6=A$5,E6-SUM('Example - Assumptions'!$N$5),E6-SUM(E5)))</f>
        <v/>
      </c>
      <c r="G6" s="11">
        <f>IF(B6="","",C6+D6-F6)</f>
        <v/>
      </c>
      <c r="H6" s="11">
        <f>IF(B6="","",'Example - P&amp;L summary'!J6)</f>
        <v/>
      </c>
      <c r="I6" s="11">
        <f>IF(B6="","",IF(A6=A$5,SUM('Example - Assumptions'!$O$5),SUM('Example - P&amp;L summary'!L5)))</f>
        <v/>
      </c>
      <c r="J6" s="11">
        <f>IF(B6="","",SUM('Example - Assumptions'!I6))</f>
        <v/>
      </c>
      <c r="K6" s="11">
        <f>IF(B6="","",SUM('Example - Assumptions'!J6)-SUM('Example - Assumptions'!K6))</f>
        <v/>
      </c>
      <c r="L6" s="11">
        <f>IF(B6="","",SUM('Example - Assumptions'!L6))</f>
        <v/>
      </c>
      <c r="M6" s="11">
        <f>IF(B6="","",G6-H6-I6-J6+K6-L6)</f>
        <v/>
      </c>
      <c r="N6" s="11">
        <f>IF(B6="","",B6+M6)</f>
        <v/>
      </c>
      <c r="O6" s="7">
        <f>IF(N6="","",IF(N6&lt;0,"Yes","No"))</f>
        <v/>
      </c>
    </row>
    <row r="7">
      <c r="A7" s="7" t="inlineStr">
        <is>
          <t>Year 3</t>
        </is>
      </c>
      <c r="B7" s="11">
        <f>IF('Example - P&amp;L summary'!B7="","",IF(A7=A$5,SUM('Example - Assumptions'!$M$5),SUM(N6)))</f>
        <v/>
      </c>
      <c r="C7" s="11">
        <f>IF(B7="","",'Example - P&amp;L summary'!I7)</f>
        <v/>
      </c>
      <c r="D7" s="11">
        <f>IF(B7="","",'Example - P&amp;L summary'!H7)</f>
        <v/>
      </c>
      <c r="E7" s="11">
        <f>IF(B7="","",ROUND('Example - Assumptions'!B7*SUM('Example - Assumptions'!H7)/365,0))</f>
        <v/>
      </c>
      <c r="F7" s="11">
        <f>IF(B7="","",IF(A7=A$5,E7-SUM('Example - Assumptions'!$N$5),E7-SUM(E6)))</f>
        <v/>
      </c>
      <c r="G7" s="11">
        <f>IF(B7="","",C7+D7-F7)</f>
        <v/>
      </c>
      <c r="H7" s="11">
        <f>IF(B7="","",'Example - P&amp;L summary'!J7)</f>
        <v/>
      </c>
      <c r="I7" s="11">
        <f>IF(B7="","",IF(A7=A$5,SUM('Example - Assumptions'!$O$5),SUM('Example - P&amp;L summary'!L6)))</f>
        <v/>
      </c>
      <c r="J7" s="11">
        <f>IF(B7="","",SUM('Example - Assumptions'!I7))</f>
        <v/>
      </c>
      <c r="K7" s="11">
        <f>IF(B7="","",SUM('Example - Assumptions'!J7)-SUM('Example - Assumptions'!K7))</f>
        <v/>
      </c>
      <c r="L7" s="11">
        <f>IF(B7="","",SUM('Example - Assumptions'!L7))</f>
        <v/>
      </c>
      <c r="M7" s="11">
        <f>IF(B7="","",G7-H7-I7-J7+K7-L7)</f>
        <v/>
      </c>
      <c r="N7" s="11">
        <f>IF(B7="","",B7+M7)</f>
        <v/>
      </c>
      <c r="O7" s="7">
        <f>IF(N7="","",IF(N7&lt;0,"Yes","No"))</f>
        <v/>
      </c>
    </row>
  </sheetData>
  <conditionalFormatting sqref="O5:O7">
    <cfRule type="cellIs" priority="1" operator="equal" dxfId="0">
      <formula>"Yes"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2026-10-14T09:44:55Z</dcterms:created>
  <dcterms:modified xmlns:dcterms="http://purl.org/dc/terms/" xmlns:xsi="http://www.w3.org/2001/XMLSchema-instance" xsi:type="dcterms:W3CDTF">2026-10-14T09:44:55Z</dcterms:modified>
</cp:coreProperties>
</file>