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 mmm yyyy"/>
    <numFmt numFmtId="166" formatCode="dd mmm"/>
    <numFmt numFmtId="167" formatCode="dd mmm yy"/>
    <numFmt numFmtId="168" formatCode=";;;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  <font>
      <b val="1"/>
      <sz val="8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left style="hair">
        <color rgb="00E3E6EF"/>
      </left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0" fontId="5" fillId="3" borderId="1" applyAlignment="1" pivotButton="0" quotePrefix="0" xfId="0">
      <alignment vertical="center" wrapText="1"/>
    </xf>
    <xf numFmtId="166" fontId="6" fillId="3" borderId="0" applyAlignment="1" pivotButton="0" quotePrefix="0" xfId="0">
      <alignment horizontal="center" textRotation="90"/>
    </xf>
    <xf numFmtId="0" fontId="0" fillId="2" borderId="0" pivotButton="0" quotePrefix="0" xfId="0"/>
    <xf numFmtId="167" fontId="0" fillId="2" borderId="0" pivotButton="0" quotePrefix="0" xfId="0"/>
    <xf numFmtId="167" fontId="0" fillId="0" borderId="0" pivotButton="0" quotePrefix="0" xfId="0"/>
    <xf numFmtId="9" fontId="0" fillId="2" borderId="0" pivotButton="0" quotePrefix="0" xfId="0"/>
    <xf numFmtId="168" fontId="0" fillId="0" borderId="2" pivotButton="0" quotePrefix="0" xfId="0"/>
  </cellXfs>
  <cellStyles count="1">
    <cellStyle name="Normal" xfId="0" builtinId="0" hidden="0"/>
  </cellStyles>
  <dxfs count="4">
    <dxf>
      <fill>
        <patternFill patternType="solid">
          <fgColor rgb="004B52E0"/>
        </patternFill>
      </fill>
    </dxf>
    <dxf>
      <fill>
        <patternFill patternType="solid">
          <fgColor rgb="00B9BDF5"/>
        </patternFill>
      </fill>
    </dxf>
    <dxf>
      <fill>
        <patternFill patternType="solid">
          <fgColor rgb="00F9D2D0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Gantt chart template</t>
        </is>
      </c>
    </row>
    <row r="3">
      <c r="A3" s="2" t="inlineStr">
        <is>
          <t>Gantt chart: one row per task. Enter the task, owner, start date, working days and % done. The end date (counting working days, skipping weekends), the status and the bars across the 26-week timeline fill in automatically. Dark bar = done so far; light bar = still to do.</t>
        </is>
      </c>
    </row>
    <row r="4">
      <c r="A4" s="2" t="inlineStr">
        <is>
          <t>Change the timeline start (C3) to the Monday your project begins.</t>
        </is>
      </c>
    </row>
    <row r="5">
      <c r="A5" s="2" t="inlineStr">
        <is>
          <t>Example: a fictional company moving to a new accounts system, to show the layout.</t>
        </is>
      </c>
    </row>
    <row r="6">
      <c r="A6" s="2" t="inlineStr">
        <is>
          <t>Status uses today's date: Late means the end date has passed and the task isn't 100% done.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45"/>
  <sheetViews>
    <sheetView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0" customWidth="1" min="3" max="3"/>
    <col width="6" customWidth="1" min="4" max="4"/>
    <col width="10" customWidth="1" min="5" max="5"/>
    <col width="8" customWidth="1" min="6" max="6"/>
    <col width="11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</cols>
  <sheetData>
    <row r="1">
      <c r="A1" s="1" t="inlineStr">
        <is>
          <t>Gantt chart</t>
        </is>
      </c>
    </row>
    <row r="2">
      <c r="A2" s="5" t="inlineStr">
        <is>
          <t>One row per task. Bars draw themselves from the start date and duration.</t>
        </is>
      </c>
    </row>
    <row r="3">
      <c r="A3" t="inlineStr">
        <is>
          <t>Timeline starts (a Monday)</t>
        </is>
      </c>
      <c r="C3" s="6" t="n">
        <v>46328</v>
      </c>
    </row>
    <row r="5" ht="48" customHeight="1">
      <c r="A5" s="7" t="inlineStr">
        <is>
          <t>Task</t>
        </is>
      </c>
      <c r="B5" s="7" t="inlineStr">
        <is>
          <t>Owner</t>
        </is>
      </c>
      <c r="C5" s="7" t="inlineStr">
        <is>
          <t>Start</t>
        </is>
      </c>
      <c r="D5" s="7" t="inlineStr">
        <is>
          <t>Days</t>
        </is>
      </c>
      <c r="E5" s="7" t="inlineStr">
        <is>
          <t>End</t>
        </is>
      </c>
      <c r="F5" s="7" t="inlineStr">
        <is>
          <t>% done</t>
        </is>
      </c>
      <c r="G5" s="7" t="inlineStr">
        <is>
          <t>Status</t>
        </is>
      </c>
      <c r="H5" s="8">
        <f>$C$3+0</f>
        <v/>
      </c>
      <c r="I5" s="8">
        <f>$C$3+7</f>
        <v/>
      </c>
      <c r="J5" s="8">
        <f>$C$3+14</f>
        <v/>
      </c>
      <c r="K5" s="8">
        <f>$C$3+21</f>
        <v/>
      </c>
      <c r="L5" s="8">
        <f>$C$3+28</f>
        <v/>
      </c>
      <c r="M5" s="8">
        <f>$C$3+35</f>
        <v/>
      </c>
      <c r="N5" s="8">
        <f>$C$3+42</f>
        <v/>
      </c>
      <c r="O5" s="8">
        <f>$C$3+49</f>
        <v/>
      </c>
      <c r="P5" s="8">
        <f>$C$3+56</f>
        <v/>
      </c>
      <c r="Q5" s="8">
        <f>$C$3+63</f>
        <v/>
      </c>
      <c r="R5" s="8">
        <f>$C$3+70</f>
        <v/>
      </c>
      <c r="S5" s="8">
        <f>$C$3+77</f>
        <v/>
      </c>
      <c r="T5" s="8">
        <f>$C$3+84</f>
        <v/>
      </c>
      <c r="U5" s="8">
        <f>$C$3+91</f>
        <v/>
      </c>
      <c r="V5" s="8">
        <f>$C$3+98</f>
        <v/>
      </c>
      <c r="W5" s="8">
        <f>$C$3+105</f>
        <v/>
      </c>
      <c r="X5" s="8">
        <f>$C$3+112</f>
        <v/>
      </c>
      <c r="Y5" s="8">
        <f>$C$3+119</f>
        <v/>
      </c>
      <c r="Z5" s="8">
        <f>$C$3+126</f>
        <v/>
      </c>
      <c r="AA5" s="8">
        <f>$C$3+133</f>
        <v/>
      </c>
      <c r="AB5" s="8">
        <f>$C$3+140</f>
        <v/>
      </c>
      <c r="AC5" s="8">
        <f>$C$3+147</f>
        <v/>
      </c>
      <c r="AD5" s="8">
        <f>$C$3+154</f>
        <v/>
      </c>
      <c r="AE5" s="8">
        <f>$C$3+161</f>
        <v/>
      </c>
      <c r="AF5" s="8">
        <f>$C$3+168</f>
        <v/>
      </c>
      <c r="AG5" s="8">
        <f>$C$3+175</f>
        <v/>
      </c>
    </row>
    <row r="6">
      <c r="A6" s="9" t="n"/>
      <c r="B6" s="9" t="n"/>
      <c r="C6" s="10" t="n"/>
      <c r="D6" s="9" t="n"/>
      <c r="E6" s="11">
        <f>IF(OR(C6="",D6=""),"",WORKDAY(C6,D6-1))</f>
        <v/>
      </c>
      <c r="F6" s="12" t="n"/>
      <c r="G6">
        <f>IF(A6="","",IF(F6&gt;=1,"Done",IF(AND(E6&lt;&gt;"",E6&lt;TODAY()),"Late",IF(AND(C6&lt;&gt;"",C6&lt;=TODAY()),"In progress","Not started"))))</f>
        <v/>
      </c>
      <c r="H6" s="13">
        <f>IF(OR($C6="",$E6=""),"",IF(AND($C6&lt;=H$5+6,$E6&gt;=H$5),IF(H$5&lt;$C6+($E6-$C6)*N($F6),2,1),""))</f>
        <v/>
      </c>
      <c r="I6" s="13">
        <f>IF(OR($C6="",$E6=""),"",IF(AND($C6&lt;=I$5+6,$E6&gt;=I$5),IF(I$5&lt;$C6+($E6-$C6)*N($F6),2,1),""))</f>
        <v/>
      </c>
      <c r="J6" s="13">
        <f>IF(OR($C6="",$E6=""),"",IF(AND($C6&lt;=J$5+6,$E6&gt;=J$5),IF(J$5&lt;$C6+($E6-$C6)*N($F6),2,1),""))</f>
        <v/>
      </c>
      <c r="K6" s="13">
        <f>IF(OR($C6="",$E6=""),"",IF(AND($C6&lt;=K$5+6,$E6&gt;=K$5),IF(K$5&lt;$C6+($E6-$C6)*N($F6),2,1),""))</f>
        <v/>
      </c>
      <c r="L6" s="13">
        <f>IF(OR($C6="",$E6=""),"",IF(AND($C6&lt;=L$5+6,$E6&gt;=L$5),IF(L$5&lt;$C6+($E6-$C6)*N($F6),2,1),""))</f>
        <v/>
      </c>
      <c r="M6" s="13">
        <f>IF(OR($C6="",$E6=""),"",IF(AND($C6&lt;=M$5+6,$E6&gt;=M$5),IF(M$5&lt;$C6+($E6-$C6)*N($F6),2,1),""))</f>
        <v/>
      </c>
      <c r="N6" s="13">
        <f>IF(OR($C6="",$E6=""),"",IF(AND($C6&lt;=N$5+6,$E6&gt;=N$5),IF(N$5&lt;$C6+($E6-$C6)*N($F6),2,1),""))</f>
        <v/>
      </c>
      <c r="O6" s="13">
        <f>IF(OR($C6="",$E6=""),"",IF(AND($C6&lt;=O$5+6,$E6&gt;=O$5),IF(O$5&lt;$C6+($E6-$C6)*N($F6),2,1),""))</f>
        <v/>
      </c>
      <c r="P6" s="13">
        <f>IF(OR($C6="",$E6=""),"",IF(AND($C6&lt;=P$5+6,$E6&gt;=P$5),IF(P$5&lt;$C6+($E6-$C6)*N($F6),2,1),""))</f>
        <v/>
      </c>
      <c r="Q6" s="13">
        <f>IF(OR($C6="",$E6=""),"",IF(AND($C6&lt;=Q$5+6,$E6&gt;=Q$5),IF(Q$5&lt;$C6+($E6-$C6)*N($F6),2,1),""))</f>
        <v/>
      </c>
      <c r="R6" s="13">
        <f>IF(OR($C6="",$E6=""),"",IF(AND($C6&lt;=R$5+6,$E6&gt;=R$5),IF(R$5&lt;$C6+($E6-$C6)*N($F6),2,1),""))</f>
        <v/>
      </c>
      <c r="S6" s="13">
        <f>IF(OR($C6="",$E6=""),"",IF(AND($C6&lt;=S$5+6,$E6&gt;=S$5),IF(S$5&lt;$C6+($E6-$C6)*N($F6),2,1),""))</f>
        <v/>
      </c>
      <c r="T6" s="13">
        <f>IF(OR($C6="",$E6=""),"",IF(AND($C6&lt;=T$5+6,$E6&gt;=T$5),IF(T$5&lt;$C6+($E6-$C6)*N($F6),2,1),""))</f>
        <v/>
      </c>
      <c r="U6" s="13">
        <f>IF(OR($C6="",$E6=""),"",IF(AND($C6&lt;=U$5+6,$E6&gt;=U$5),IF(U$5&lt;$C6+($E6-$C6)*N($F6),2,1),""))</f>
        <v/>
      </c>
      <c r="V6" s="13">
        <f>IF(OR($C6="",$E6=""),"",IF(AND($C6&lt;=V$5+6,$E6&gt;=V$5),IF(V$5&lt;$C6+($E6-$C6)*N($F6),2,1),""))</f>
        <v/>
      </c>
      <c r="W6" s="13">
        <f>IF(OR($C6="",$E6=""),"",IF(AND($C6&lt;=W$5+6,$E6&gt;=W$5),IF(W$5&lt;$C6+($E6-$C6)*N($F6),2,1),""))</f>
        <v/>
      </c>
      <c r="X6" s="13">
        <f>IF(OR($C6="",$E6=""),"",IF(AND($C6&lt;=X$5+6,$E6&gt;=X$5),IF(X$5&lt;$C6+($E6-$C6)*N($F6),2,1),""))</f>
        <v/>
      </c>
      <c r="Y6" s="13">
        <f>IF(OR($C6="",$E6=""),"",IF(AND($C6&lt;=Y$5+6,$E6&gt;=Y$5),IF(Y$5&lt;$C6+($E6-$C6)*N($F6),2,1),""))</f>
        <v/>
      </c>
      <c r="Z6" s="13">
        <f>IF(OR($C6="",$E6=""),"",IF(AND($C6&lt;=Z$5+6,$E6&gt;=Z$5),IF(Z$5&lt;$C6+($E6-$C6)*N($F6),2,1),""))</f>
        <v/>
      </c>
      <c r="AA6" s="13">
        <f>IF(OR($C6="",$E6=""),"",IF(AND($C6&lt;=AA$5+6,$E6&gt;=AA$5),IF(AA$5&lt;$C6+($E6-$C6)*N($F6),2,1),""))</f>
        <v/>
      </c>
      <c r="AB6" s="13">
        <f>IF(OR($C6="",$E6=""),"",IF(AND($C6&lt;=AB$5+6,$E6&gt;=AB$5),IF(AB$5&lt;$C6+($E6-$C6)*N($F6),2,1),""))</f>
        <v/>
      </c>
      <c r="AC6" s="13">
        <f>IF(OR($C6="",$E6=""),"",IF(AND($C6&lt;=AC$5+6,$E6&gt;=AC$5),IF(AC$5&lt;$C6+($E6-$C6)*N($F6),2,1),""))</f>
        <v/>
      </c>
      <c r="AD6" s="13">
        <f>IF(OR($C6="",$E6=""),"",IF(AND($C6&lt;=AD$5+6,$E6&gt;=AD$5),IF(AD$5&lt;$C6+($E6-$C6)*N($F6),2,1),""))</f>
        <v/>
      </c>
      <c r="AE6" s="13">
        <f>IF(OR($C6="",$E6=""),"",IF(AND($C6&lt;=AE$5+6,$E6&gt;=AE$5),IF(AE$5&lt;$C6+($E6-$C6)*N($F6),2,1),""))</f>
        <v/>
      </c>
      <c r="AF6" s="13">
        <f>IF(OR($C6="",$E6=""),"",IF(AND($C6&lt;=AF$5+6,$E6&gt;=AF$5),IF(AF$5&lt;$C6+($E6-$C6)*N($F6),2,1),""))</f>
        <v/>
      </c>
      <c r="AG6" s="13">
        <f>IF(OR($C6="",$E6=""),"",IF(AND($C6&lt;=AG$5+6,$E6&gt;=AG$5),IF(AG$5&lt;$C6+($E6-$C6)*N($F6),2,1),""))</f>
        <v/>
      </c>
    </row>
    <row r="7">
      <c r="A7" s="9" t="n"/>
      <c r="B7" s="9" t="n"/>
      <c r="C7" s="10" t="n"/>
      <c r="D7" s="9" t="n"/>
      <c r="E7" s="11">
        <f>IF(OR(C7="",D7=""),"",WORKDAY(C7,D7-1))</f>
        <v/>
      </c>
      <c r="F7" s="12" t="n"/>
      <c r="G7">
        <f>IF(A7="","",IF(F7&gt;=1,"Done",IF(AND(E7&lt;&gt;"",E7&lt;TODAY()),"Late",IF(AND(C7&lt;&gt;"",C7&lt;=TODAY()),"In progress","Not started"))))</f>
        <v/>
      </c>
      <c r="H7" s="13">
        <f>IF(OR($C7="",$E7=""),"",IF(AND($C7&lt;=H$5+6,$E7&gt;=H$5),IF(H$5&lt;$C7+($E7-$C7)*N($F7),2,1),""))</f>
        <v/>
      </c>
      <c r="I7" s="13">
        <f>IF(OR($C7="",$E7=""),"",IF(AND($C7&lt;=I$5+6,$E7&gt;=I$5),IF(I$5&lt;$C7+($E7-$C7)*N($F7),2,1),""))</f>
        <v/>
      </c>
      <c r="J7" s="13">
        <f>IF(OR($C7="",$E7=""),"",IF(AND($C7&lt;=J$5+6,$E7&gt;=J$5),IF(J$5&lt;$C7+($E7-$C7)*N($F7),2,1),""))</f>
        <v/>
      </c>
      <c r="K7" s="13">
        <f>IF(OR($C7="",$E7=""),"",IF(AND($C7&lt;=K$5+6,$E7&gt;=K$5),IF(K$5&lt;$C7+($E7-$C7)*N($F7),2,1),""))</f>
        <v/>
      </c>
      <c r="L7" s="13">
        <f>IF(OR($C7="",$E7=""),"",IF(AND($C7&lt;=L$5+6,$E7&gt;=L$5),IF(L$5&lt;$C7+($E7-$C7)*N($F7),2,1),""))</f>
        <v/>
      </c>
      <c r="M7" s="13">
        <f>IF(OR($C7="",$E7=""),"",IF(AND($C7&lt;=M$5+6,$E7&gt;=M$5),IF(M$5&lt;$C7+($E7-$C7)*N($F7),2,1),""))</f>
        <v/>
      </c>
      <c r="N7" s="13">
        <f>IF(OR($C7="",$E7=""),"",IF(AND($C7&lt;=N$5+6,$E7&gt;=N$5),IF(N$5&lt;$C7+($E7-$C7)*N($F7),2,1),""))</f>
        <v/>
      </c>
      <c r="O7" s="13">
        <f>IF(OR($C7="",$E7=""),"",IF(AND($C7&lt;=O$5+6,$E7&gt;=O$5),IF(O$5&lt;$C7+($E7-$C7)*N($F7),2,1),""))</f>
        <v/>
      </c>
      <c r="P7" s="13">
        <f>IF(OR($C7="",$E7=""),"",IF(AND($C7&lt;=P$5+6,$E7&gt;=P$5),IF(P$5&lt;$C7+($E7-$C7)*N($F7),2,1),""))</f>
        <v/>
      </c>
      <c r="Q7" s="13">
        <f>IF(OR($C7="",$E7=""),"",IF(AND($C7&lt;=Q$5+6,$E7&gt;=Q$5),IF(Q$5&lt;$C7+($E7-$C7)*N($F7),2,1),""))</f>
        <v/>
      </c>
      <c r="R7" s="13">
        <f>IF(OR($C7="",$E7=""),"",IF(AND($C7&lt;=R$5+6,$E7&gt;=R$5),IF(R$5&lt;$C7+($E7-$C7)*N($F7),2,1),""))</f>
        <v/>
      </c>
      <c r="S7" s="13">
        <f>IF(OR($C7="",$E7=""),"",IF(AND($C7&lt;=S$5+6,$E7&gt;=S$5),IF(S$5&lt;$C7+($E7-$C7)*N($F7),2,1),""))</f>
        <v/>
      </c>
      <c r="T7" s="13">
        <f>IF(OR($C7="",$E7=""),"",IF(AND($C7&lt;=T$5+6,$E7&gt;=T$5),IF(T$5&lt;$C7+($E7-$C7)*N($F7),2,1),""))</f>
        <v/>
      </c>
      <c r="U7" s="13">
        <f>IF(OR($C7="",$E7=""),"",IF(AND($C7&lt;=U$5+6,$E7&gt;=U$5),IF(U$5&lt;$C7+($E7-$C7)*N($F7),2,1),""))</f>
        <v/>
      </c>
      <c r="V7" s="13">
        <f>IF(OR($C7="",$E7=""),"",IF(AND($C7&lt;=V$5+6,$E7&gt;=V$5),IF(V$5&lt;$C7+($E7-$C7)*N($F7),2,1),""))</f>
        <v/>
      </c>
      <c r="W7" s="13">
        <f>IF(OR($C7="",$E7=""),"",IF(AND($C7&lt;=W$5+6,$E7&gt;=W$5),IF(W$5&lt;$C7+($E7-$C7)*N($F7),2,1),""))</f>
        <v/>
      </c>
      <c r="X7" s="13">
        <f>IF(OR($C7="",$E7=""),"",IF(AND($C7&lt;=X$5+6,$E7&gt;=X$5),IF(X$5&lt;$C7+($E7-$C7)*N($F7),2,1),""))</f>
        <v/>
      </c>
      <c r="Y7" s="13">
        <f>IF(OR($C7="",$E7=""),"",IF(AND($C7&lt;=Y$5+6,$E7&gt;=Y$5),IF(Y$5&lt;$C7+($E7-$C7)*N($F7),2,1),""))</f>
        <v/>
      </c>
      <c r="Z7" s="13">
        <f>IF(OR($C7="",$E7=""),"",IF(AND($C7&lt;=Z$5+6,$E7&gt;=Z$5),IF(Z$5&lt;$C7+($E7-$C7)*N($F7),2,1),""))</f>
        <v/>
      </c>
      <c r="AA7" s="13">
        <f>IF(OR($C7="",$E7=""),"",IF(AND($C7&lt;=AA$5+6,$E7&gt;=AA$5),IF(AA$5&lt;$C7+($E7-$C7)*N($F7),2,1),""))</f>
        <v/>
      </c>
      <c r="AB7" s="13">
        <f>IF(OR($C7="",$E7=""),"",IF(AND($C7&lt;=AB$5+6,$E7&gt;=AB$5),IF(AB$5&lt;$C7+($E7-$C7)*N($F7),2,1),""))</f>
        <v/>
      </c>
      <c r="AC7" s="13">
        <f>IF(OR($C7="",$E7=""),"",IF(AND($C7&lt;=AC$5+6,$E7&gt;=AC$5),IF(AC$5&lt;$C7+($E7-$C7)*N($F7),2,1),""))</f>
        <v/>
      </c>
      <c r="AD7" s="13">
        <f>IF(OR($C7="",$E7=""),"",IF(AND($C7&lt;=AD$5+6,$E7&gt;=AD$5),IF(AD$5&lt;$C7+($E7-$C7)*N($F7),2,1),""))</f>
        <v/>
      </c>
      <c r="AE7" s="13">
        <f>IF(OR($C7="",$E7=""),"",IF(AND($C7&lt;=AE$5+6,$E7&gt;=AE$5),IF(AE$5&lt;$C7+($E7-$C7)*N($F7),2,1),""))</f>
        <v/>
      </c>
      <c r="AF7" s="13">
        <f>IF(OR($C7="",$E7=""),"",IF(AND($C7&lt;=AF$5+6,$E7&gt;=AF$5),IF(AF$5&lt;$C7+($E7-$C7)*N($F7),2,1),""))</f>
        <v/>
      </c>
      <c r="AG7" s="13">
        <f>IF(OR($C7="",$E7=""),"",IF(AND($C7&lt;=AG$5+6,$E7&gt;=AG$5),IF(AG$5&lt;$C7+($E7-$C7)*N($F7),2,1),""))</f>
        <v/>
      </c>
    </row>
    <row r="8">
      <c r="A8" s="9" t="n"/>
      <c r="B8" s="9" t="n"/>
      <c r="C8" s="10" t="n"/>
      <c r="D8" s="9" t="n"/>
      <c r="E8" s="11">
        <f>IF(OR(C8="",D8=""),"",WORKDAY(C8,D8-1))</f>
        <v/>
      </c>
      <c r="F8" s="12" t="n"/>
      <c r="G8">
        <f>IF(A8="","",IF(F8&gt;=1,"Done",IF(AND(E8&lt;&gt;"",E8&lt;TODAY()),"Late",IF(AND(C8&lt;&gt;"",C8&lt;=TODAY()),"In progress","Not started"))))</f>
        <v/>
      </c>
      <c r="H8" s="13">
        <f>IF(OR($C8="",$E8=""),"",IF(AND($C8&lt;=H$5+6,$E8&gt;=H$5),IF(H$5&lt;$C8+($E8-$C8)*N($F8),2,1),""))</f>
        <v/>
      </c>
      <c r="I8" s="13">
        <f>IF(OR($C8="",$E8=""),"",IF(AND($C8&lt;=I$5+6,$E8&gt;=I$5),IF(I$5&lt;$C8+($E8-$C8)*N($F8),2,1),""))</f>
        <v/>
      </c>
      <c r="J8" s="13">
        <f>IF(OR($C8="",$E8=""),"",IF(AND($C8&lt;=J$5+6,$E8&gt;=J$5),IF(J$5&lt;$C8+($E8-$C8)*N($F8),2,1),""))</f>
        <v/>
      </c>
      <c r="K8" s="13">
        <f>IF(OR($C8="",$E8=""),"",IF(AND($C8&lt;=K$5+6,$E8&gt;=K$5),IF(K$5&lt;$C8+($E8-$C8)*N($F8),2,1),""))</f>
        <v/>
      </c>
      <c r="L8" s="13">
        <f>IF(OR($C8="",$E8=""),"",IF(AND($C8&lt;=L$5+6,$E8&gt;=L$5),IF(L$5&lt;$C8+($E8-$C8)*N($F8),2,1),""))</f>
        <v/>
      </c>
      <c r="M8" s="13">
        <f>IF(OR($C8="",$E8=""),"",IF(AND($C8&lt;=M$5+6,$E8&gt;=M$5),IF(M$5&lt;$C8+($E8-$C8)*N($F8),2,1),""))</f>
        <v/>
      </c>
      <c r="N8" s="13">
        <f>IF(OR($C8="",$E8=""),"",IF(AND($C8&lt;=N$5+6,$E8&gt;=N$5),IF(N$5&lt;$C8+($E8-$C8)*N($F8),2,1),""))</f>
        <v/>
      </c>
      <c r="O8" s="13">
        <f>IF(OR($C8="",$E8=""),"",IF(AND($C8&lt;=O$5+6,$E8&gt;=O$5),IF(O$5&lt;$C8+($E8-$C8)*N($F8),2,1),""))</f>
        <v/>
      </c>
      <c r="P8" s="13">
        <f>IF(OR($C8="",$E8=""),"",IF(AND($C8&lt;=P$5+6,$E8&gt;=P$5),IF(P$5&lt;$C8+($E8-$C8)*N($F8),2,1),""))</f>
        <v/>
      </c>
      <c r="Q8" s="13">
        <f>IF(OR($C8="",$E8=""),"",IF(AND($C8&lt;=Q$5+6,$E8&gt;=Q$5),IF(Q$5&lt;$C8+($E8-$C8)*N($F8),2,1),""))</f>
        <v/>
      </c>
      <c r="R8" s="13">
        <f>IF(OR($C8="",$E8=""),"",IF(AND($C8&lt;=R$5+6,$E8&gt;=R$5),IF(R$5&lt;$C8+($E8-$C8)*N($F8),2,1),""))</f>
        <v/>
      </c>
      <c r="S8" s="13">
        <f>IF(OR($C8="",$E8=""),"",IF(AND($C8&lt;=S$5+6,$E8&gt;=S$5),IF(S$5&lt;$C8+($E8-$C8)*N($F8),2,1),""))</f>
        <v/>
      </c>
      <c r="T8" s="13">
        <f>IF(OR($C8="",$E8=""),"",IF(AND($C8&lt;=T$5+6,$E8&gt;=T$5),IF(T$5&lt;$C8+($E8-$C8)*N($F8),2,1),""))</f>
        <v/>
      </c>
      <c r="U8" s="13">
        <f>IF(OR($C8="",$E8=""),"",IF(AND($C8&lt;=U$5+6,$E8&gt;=U$5),IF(U$5&lt;$C8+($E8-$C8)*N($F8),2,1),""))</f>
        <v/>
      </c>
      <c r="V8" s="13">
        <f>IF(OR($C8="",$E8=""),"",IF(AND($C8&lt;=V$5+6,$E8&gt;=V$5),IF(V$5&lt;$C8+($E8-$C8)*N($F8),2,1),""))</f>
        <v/>
      </c>
      <c r="W8" s="13">
        <f>IF(OR($C8="",$E8=""),"",IF(AND($C8&lt;=W$5+6,$E8&gt;=W$5),IF(W$5&lt;$C8+($E8-$C8)*N($F8),2,1),""))</f>
        <v/>
      </c>
      <c r="X8" s="13">
        <f>IF(OR($C8="",$E8=""),"",IF(AND($C8&lt;=X$5+6,$E8&gt;=X$5),IF(X$5&lt;$C8+($E8-$C8)*N($F8),2,1),""))</f>
        <v/>
      </c>
      <c r="Y8" s="13">
        <f>IF(OR($C8="",$E8=""),"",IF(AND($C8&lt;=Y$5+6,$E8&gt;=Y$5),IF(Y$5&lt;$C8+($E8-$C8)*N($F8),2,1),""))</f>
        <v/>
      </c>
      <c r="Z8" s="13">
        <f>IF(OR($C8="",$E8=""),"",IF(AND($C8&lt;=Z$5+6,$E8&gt;=Z$5),IF(Z$5&lt;$C8+($E8-$C8)*N($F8),2,1),""))</f>
        <v/>
      </c>
      <c r="AA8" s="13">
        <f>IF(OR($C8="",$E8=""),"",IF(AND($C8&lt;=AA$5+6,$E8&gt;=AA$5),IF(AA$5&lt;$C8+($E8-$C8)*N($F8),2,1),""))</f>
        <v/>
      </c>
      <c r="AB8" s="13">
        <f>IF(OR($C8="",$E8=""),"",IF(AND($C8&lt;=AB$5+6,$E8&gt;=AB$5),IF(AB$5&lt;$C8+($E8-$C8)*N($F8),2,1),""))</f>
        <v/>
      </c>
      <c r="AC8" s="13">
        <f>IF(OR($C8="",$E8=""),"",IF(AND($C8&lt;=AC$5+6,$E8&gt;=AC$5),IF(AC$5&lt;$C8+($E8-$C8)*N($F8),2,1),""))</f>
        <v/>
      </c>
      <c r="AD8" s="13">
        <f>IF(OR($C8="",$E8=""),"",IF(AND($C8&lt;=AD$5+6,$E8&gt;=AD$5),IF(AD$5&lt;$C8+($E8-$C8)*N($F8),2,1),""))</f>
        <v/>
      </c>
      <c r="AE8" s="13">
        <f>IF(OR($C8="",$E8=""),"",IF(AND($C8&lt;=AE$5+6,$E8&gt;=AE$5),IF(AE$5&lt;$C8+($E8-$C8)*N($F8),2,1),""))</f>
        <v/>
      </c>
      <c r="AF8" s="13">
        <f>IF(OR($C8="",$E8=""),"",IF(AND($C8&lt;=AF$5+6,$E8&gt;=AF$5),IF(AF$5&lt;$C8+($E8-$C8)*N($F8),2,1),""))</f>
        <v/>
      </c>
      <c r="AG8" s="13">
        <f>IF(OR($C8="",$E8=""),"",IF(AND($C8&lt;=AG$5+6,$E8&gt;=AG$5),IF(AG$5&lt;$C8+($E8-$C8)*N($F8),2,1),""))</f>
        <v/>
      </c>
    </row>
    <row r="9">
      <c r="A9" s="9" t="n"/>
      <c r="B9" s="9" t="n"/>
      <c r="C9" s="10" t="n"/>
      <c r="D9" s="9" t="n"/>
      <c r="E9" s="11">
        <f>IF(OR(C9="",D9=""),"",WORKDAY(C9,D9-1))</f>
        <v/>
      </c>
      <c r="F9" s="12" t="n"/>
      <c r="G9">
        <f>IF(A9="","",IF(F9&gt;=1,"Done",IF(AND(E9&lt;&gt;"",E9&lt;TODAY()),"Late",IF(AND(C9&lt;&gt;"",C9&lt;=TODAY()),"In progress","Not started"))))</f>
        <v/>
      </c>
      <c r="H9" s="13">
        <f>IF(OR($C9="",$E9=""),"",IF(AND($C9&lt;=H$5+6,$E9&gt;=H$5),IF(H$5&lt;$C9+($E9-$C9)*N($F9),2,1),""))</f>
        <v/>
      </c>
      <c r="I9" s="13">
        <f>IF(OR($C9="",$E9=""),"",IF(AND($C9&lt;=I$5+6,$E9&gt;=I$5),IF(I$5&lt;$C9+($E9-$C9)*N($F9),2,1),""))</f>
        <v/>
      </c>
      <c r="J9" s="13">
        <f>IF(OR($C9="",$E9=""),"",IF(AND($C9&lt;=J$5+6,$E9&gt;=J$5),IF(J$5&lt;$C9+($E9-$C9)*N($F9),2,1),""))</f>
        <v/>
      </c>
      <c r="K9" s="13">
        <f>IF(OR($C9="",$E9=""),"",IF(AND($C9&lt;=K$5+6,$E9&gt;=K$5),IF(K$5&lt;$C9+($E9-$C9)*N($F9),2,1),""))</f>
        <v/>
      </c>
      <c r="L9" s="13">
        <f>IF(OR($C9="",$E9=""),"",IF(AND($C9&lt;=L$5+6,$E9&gt;=L$5),IF(L$5&lt;$C9+($E9-$C9)*N($F9),2,1),""))</f>
        <v/>
      </c>
      <c r="M9" s="13">
        <f>IF(OR($C9="",$E9=""),"",IF(AND($C9&lt;=M$5+6,$E9&gt;=M$5),IF(M$5&lt;$C9+($E9-$C9)*N($F9),2,1),""))</f>
        <v/>
      </c>
      <c r="N9" s="13">
        <f>IF(OR($C9="",$E9=""),"",IF(AND($C9&lt;=N$5+6,$E9&gt;=N$5),IF(N$5&lt;$C9+($E9-$C9)*N($F9),2,1),""))</f>
        <v/>
      </c>
      <c r="O9" s="13">
        <f>IF(OR($C9="",$E9=""),"",IF(AND($C9&lt;=O$5+6,$E9&gt;=O$5),IF(O$5&lt;$C9+($E9-$C9)*N($F9),2,1),""))</f>
        <v/>
      </c>
      <c r="P9" s="13">
        <f>IF(OR($C9="",$E9=""),"",IF(AND($C9&lt;=P$5+6,$E9&gt;=P$5),IF(P$5&lt;$C9+($E9-$C9)*N($F9),2,1),""))</f>
        <v/>
      </c>
      <c r="Q9" s="13">
        <f>IF(OR($C9="",$E9=""),"",IF(AND($C9&lt;=Q$5+6,$E9&gt;=Q$5),IF(Q$5&lt;$C9+($E9-$C9)*N($F9),2,1),""))</f>
        <v/>
      </c>
      <c r="R9" s="13">
        <f>IF(OR($C9="",$E9=""),"",IF(AND($C9&lt;=R$5+6,$E9&gt;=R$5),IF(R$5&lt;$C9+($E9-$C9)*N($F9),2,1),""))</f>
        <v/>
      </c>
      <c r="S9" s="13">
        <f>IF(OR($C9="",$E9=""),"",IF(AND($C9&lt;=S$5+6,$E9&gt;=S$5),IF(S$5&lt;$C9+($E9-$C9)*N($F9),2,1),""))</f>
        <v/>
      </c>
      <c r="T9" s="13">
        <f>IF(OR($C9="",$E9=""),"",IF(AND($C9&lt;=T$5+6,$E9&gt;=T$5),IF(T$5&lt;$C9+($E9-$C9)*N($F9),2,1),""))</f>
        <v/>
      </c>
      <c r="U9" s="13">
        <f>IF(OR($C9="",$E9=""),"",IF(AND($C9&lt;=U$5+6,$E9&gt;=U$5),IF(U$5&lt;$C9+($E9-$C9)*N($F9),2,1),""))</f>
        <v/>
      </c>
      <c r="V9" s="13">
        <f>IF(OR($C9="",$E9=""),"",IF(AND($C9&lt;=V$5+6,$E9&gt;=V$5),IF(V$5&lt;$C9+($E9-$C9)*N($F9),2,1),""))</f>
        <v/>
      </c>
      <c r="W9" s="13">
        <f>IF(OR($C9="",$E9=""),"",IF(AND($C9&lt;=W$5+6,$E9&gt;=W$5),IF(W$5&lt;$C9+($E9-$C9)*N($F9),2,1),""))</f>
        <v/>
      </c>
      <c r="X9" s="13">
        <f>IF(OR($C9="",$E9=""),"",IF(AND($C9&lt;=X$5+6,$E9&gt;=X$5),IF(X$5&lt;$C9+($E9-$C9)*N($F9),2,1),""))</f>
        <v/>
      </c>
      <c r="Y9" s="13">
        <f>IF(OR($C9="",$E9=""),"",IF(AND($C9&lt;=Y$5+6,$E9&gt;=Y$5),IF(Y$5&lt;$C9+($E9-$C9)*N($F9),2,1),""))</f>
        <v/>
      </c>
      <c r="Z9" s="13">
        <f>IF(OR($C9="",$E9=""),"",IF(AND($C9&lt;=Z$5+6,$E9&gt;=Z$5),IF(Z$5&lt;$C9+($E9-$C9)*N($F9),2,1),""))</f>
        <v/>
      </c>
      <c r="AA9" s="13">
        <f>IF(OR($C9="",$E9=""),"",IF(AND($C9&lt;=AA$5+6,$E9&gt;=AA$5),IF(AA$5&lt;$C9+($E9-$C9)*N($F9),2,1),""))</f>
        <v/>
      </c>
      <c r="AB9" s="13">
        <f>IF(OR($C9="",$E9=""),"",IF(AND($C9&lt;=AB$5+6,$E9&gt;=AB$5),IF(AB$5&lt;$C9+($E9-$C9)*N($F9),2,1),""))</f>
        <v/>
      </c>
      <c r="AC9" s="13">
        <f>IF(OR($C9="",$E9=""),"",IF(AND($C9&lt;=AC$5+6,$E9&gt;=AC$5),IF(AC$5&lt;$C9+($E9-$C9)*N($F9),2,1),""))</f>
        <v/>
      </c>
      <c r="AD9" s="13">
        <f>IF(OR($C9="",$E9=""),"",IF(AND($C9&lt;=AD$5+6,$E9&gt;=AD$5),IF(AD$5&lt;$C9+($E9-$C9)*N($F9),2,1),""))</f>
        <v/>
      </c>
      <c r="AE9" s="13">
        <f>IF(OR($C9="",$E9=""),"",IF(AND($C9&lt;=AE$5+6,$E9&gt;=AE$5),IF(AE$5&lt;$C9+($E9-$C9)*N($F9),2,1),""))</f>
        <v/>
      </c>
      <c r="AF9" s="13">
        <f>IF(OR($C9="",$E9=""),"",IF(AND($C9&lt;=AF$5+6,$E9&gt;=AF$5),IF(AF$5&lt;$C9+($E9-$C9)*N($F9),2,1),""))</f>
        <v/>
      </c>
      <c r="AG9" s="13">
        <f>IF(OR($C9="",$E9=""),"",IF(AND($C9&lt;=AG$5+6,$E9&gt;=AG$5),IF(AG$5&lt;$C9+($E9-$C9)*N($F9),2,1),""))</f>
        <v/>
      </c>
    </row>
    <row r="10">
      <c r="A10" s="9" t="n"/>
      <c r="B10" s="9" t="n"/>
      <c r="C10" s="10" t="n"/>
      <c r="D10" s="9" t="n"/>
      <c r="E10" s="11">
        <f>IF(OR(C10="",D10=""),"",WORKDAY(C10,D10-1))</f>
        <v/>
      </c>
      <c r="F10" s="12" t="n"/>
      <c r="G10">
        <f>IF(A10="","",IF(F10&gt;=1,"Done",IF(AND(E10&lt;&gt;"",E10&lt;TODAY()),"Late",IF(AND(C10&lt;&gt;"",C10&lt;=TODAY()),"In progress","Not started"))))</f>
        <v/>
      </c>
      <c r="H10" s="13">
        <f>IF(OR($C10="",$E10=""),"",IF(AND($C10&lt;=H$5+6,$E10&gt;=H$5),IF(H$5&lt;$C10+($E10-$C10)*N($F10),2,1),""))</f>
        <v/>
      </c>
      <c r="I10" s="13">
        <f>IF(OR($C10="",$E10=""),"",IF(AND($C10&lt;=I$5+6,$E10&gt;=I$5),IF(I$5&lt;$C10+($E10-$C10)*N($F10),2,1),""))</f>
        <v/>
      </c>
      <c r="J10" s="13">
        <f>IF(OR($C10="",$E10=""),"",IF(AND($C10&lt;=J$5+6,$E10&gt;=J$5),IF(J$5&lt;$C10+($E10-$C10)*N($F10),2,1),""))</f>
        <v/>
      </c>
      <c r="K10" s="13">
        <f>IF(OR($C10="",$E10=""),"",IF(AND($C10&lt;=K$5+6,$E10&gt;=K$5),IF(K$5&lt;$C10+($E10-$C10)*N($F10),2,1),""))</f>
        <v/>
      </c>
      <c r="L10" s="13">
        <f>IF(OR($C10="",$E10=""),"",IF(AND($C10&lt;=L$5+6,$E10&gt;=L$5),IF(L$5&lt;$C10+($E10-$C10)*N($F10),2,1),""))</f>
        <v/>
      </c>
      <c r="M10" s="13">
        <f>IF(OR($C10="",$E10=""),"",IF(AND($C10&lt;=M$5+6,$E10&gt;=M$5),IF(M$5&lt;$C10+($E10-$C10)*N($F10),2,1),""))</f>
        <v/>
      </c>
      <c r="N10" s="13">
        <f>IF(OR($C10="",$E10=""),"",IF(AND($C10&lt;=N$5+6,$E10&gt;=N$5),IF(N$5&lt;$C10+($E10-$C10)*N($F10),2,1),""))</f>
        <v/>
      </c>
      <c r="O10" s="13">
        <f>IF(OR($C10="",$E10=""),"",IF(AND($C10&lt;=O$5+6,$E10&gt;=O$5),IF(O$5&lt;$C10+($E10-$C10)*N($F10),2,1),""))</f>
        <v/>
      </c>
      <c r="P10" s="13">
        <f>IF(OR($C10="",$E10=""),"",IF(AND($C10&lt;=P$5+6,$E10&gt;=P$5),IF(P$5&lt;$C10+($E10-$C10)*N($F10),2,1),""))</f>
        <v/>
      </c>
      <c r="Q10" s="13">
        <f>IF(OR($C10="",$E10=""),"",IF(AND($C10&lt;=Q$5+6,$E10&gt;=Q$5),IF(Q$5&lt;$C10+($E10-$C10)*N($F10),2,1),""))</f>
        <v/>
      </c>
      <c r="R10" s="13">
        <f>IF(OR($C10="",$E10=""),"",IF(AND($C10&lt;=R$5+6,$E10&gt;=R$5),IF(R$5&lt;$C10+($E10-$C10)*N($F10),2,1),""))</f>
        <v/>
      </c>
      <c r="S10" s="13">
        <f>IF(OR($C10="",$E10=""),"",IF(AND($C10&lt;=S$5+6,$E10&gt;=S$5),IF(S$5&lt;$C10+($E10-$C10)*N($F10),2,1),""))</f>
        <v/>
      </c>
      <c r="T10" s="13">
        <f>IF(OR($C10="",$E10=""),"",IF(AND($C10&lt;=T$5+6,$E10&gt;=T$5),IF(T$5&lt;$C10+($E10-$C10)*N($F10),2,1),""))</f>
        <v/>
      </c>
      <c r="U10" s="13">
        <f>IF(OR($C10="",$E10=""),"",IF(AND($C10&lt;=U$5+6,$E10&gt;=U$5),IF(U$5&lt;$C10+($E10-$C10)*N($F10),2,1),""))</f>
        <v/>
      </c>
      <c r="V10" s="13">
        <f>IF(OR($C10="",$E10=""),"",IF(AND($C10&lt;=V$5+6,$E10&gt;=V$5),IF(V$5&lt;$C10+($E10-$C10)*N($F10),2,1),""))</f>
        <v/>
      </c>
      <c r="W10" s="13">
        <f>IF(OR($C10="",$E10=""),"",IF(AND($C10&lt;=W$5+6,$E10&gt;=W$5),IF(W$5&lt;$C10+($E10-$C10)*N($F10),2,1),""))</f>
        <v/>
      </c>
      <c r="X10" s="13">
        <f>IF(OR($C10="",$E10=""),"",IF(AND($C10&lt;=X$5+6,$E10&gt;=X$5),IF(X$5&lt;$C10+($E10-$C10)*N($F10),2,1),""))</f>
        <v/>
      </c>
      <c r="Y10" s="13">
        <f>IF(OR($C10="",$E10=""),"",IF(AND($C10&lt;=Y$5+6,$E10&gt;=Y$5),IF(Y$5&lt;$C10+($E10-$C10)*N($F10),2,1),""))</f>
        <v/>
      </c>
      <c r="Z10" s="13">
        <f>IF(OR($C10="",$E10=""),"",IF(AND($C10&lt;=Z$5+6,$E10&gt;=Z$5),IF(Z$5&lt;$C10+($E10-$C10)*N($F10),2,1),""))</f>
        <v/>
      </c>
      <c r="AA10" s="13">
        <f>IF(OR($C10="",$E10=""),"",IF(AND($C10&lt;=AA$5+6,$E10&gt;=AA$5),IF(AA$5&lt;$C10+($E10-$C10)*N($F10),2,1),""))</f>
        <v/>
      </c>
      <c r="AB10" s="13">
        <f>IF(OR($C10="",$E10=""),"",IF(AND($C10&lt;=AB$5+6,$E10&gt;=AB$5),IF(AB$5&lt;$C10+($E10-$C10)*N($F10),2,1),""))</f>
        <v/>
      </c>
      <c r="AC10" s="13">
        <f>IF(OR($C10="",$E10=""),"",IF(AND($C10&lt;=AC$5+6,$E10&gt;=AC$5),IF(AC$5&lt;$C10+($E10-$C10)*N($F10),2,1),""))</f>
        <v/>
      </c>
      <c r="AD10" s="13">
        <f>IF(OR($C10="",$E10=""),"",IF(AND($C10&lt;=AD$5+6,$E10&gt;=AD$5),IF(AD$5&lt;$C10+($E10-$C10)*N($F10),2,1),""))</f>
        <v/>
      </c>
      <c r="AE10" s="13">
        <f>IF(OR($C10="",$E10=""),"",IF(AND($C10&lt;=AE$5+6,$E10&gt;=AE$5),IF(AE$5&lt;$C10+($E10-$C10)*N($F10),2,1),""))</f>
        <v/>
      </c>
      <c r="AF10" s="13">
        <f>IF(OR($C10="",$E10=""),"",IF(AND($C10&lt;=AF$5+6,$E10&gt;=AF$5),IF(AF$5&lt;$C10+($E10-$C10)*N($F10),2,1),""))</f>
        <v/>
      </c>
      <c r="AG10" s="13">
        <f>IF(OR($C10="",$E10=""),"",IF(AND($C10&lt;=AG$5+6,$E10&gt;=AG$5),IF(AG$5&lt;$C10+($E10-$C10)*N($F10),2,1),""))</f>
        <v/>
      </c>
    </row>
    <row r="11">
      <c r="A11" s="9" t="n"/>
      <c r="B11" s="9" t="n"/>
      <c r="C11" s="10" t="n"/>
      <c r="D11" s="9" t="n"/>
      <c r="E11" s="11">
        <f>IF(OR(C11="",D11=""),"",WORKDAY(C11,D11-1))</f>
        <v/>
      </c>
      <c r="F11" s="12" t="n"/>
      <c r="G11">
        <f>IF(A11="","",IF(F11&gt;=1,"Done",IF(AND(E11&lt;&gt;"",E11&lt;TODAY()),"Late",IF(AND(C11&lt;&gt;"",C11&lt;=TODAY()),"In progress","Not started"))))</f>
        <v/>
      </c>
      <c r="H11" s="13">
        <f>IF(OR($C11="",$E11=""),"",IF(AND($C11&lt;=H$5+6,$E11&gt;=H$5),IF(H$5&lt;$C11+($E11-$C11)*N($F11),2,1),""))</f>
        <v/>
      </c>
      <c r="I11" s="13">
        <f>IF(OR($C11="",$E11=""),"",IF(AND($C11&lt;=I$5+6,$E11&gt;=I$5),IF(I$5&lt;$C11+($E11-$C11)*N($F11),2,1),""))</f>
        <v/>
      </c>
      <c r="J11" s="13">
        <f>IF(OR($C11="",$E11=""),"",IF(AND($C11&lt;=J$5+6,$E11&gt;=J$5),IF(J$5&lt;$C11+($E11-$C11)*N($F11),2,1),""))</f>
        <v/>
      </c>
      <c r="K11" s="13">
        <f>IF(OR($C11="",$E11=""),"",IF(AND($C11&lt;=K$5+6,$E11&gt;=K$5),IF(K$5&lt;$C11+($E11-$C11)*N($F11),2,1),""))</f>
        <v/>
      </c>
      <c r="L11" s="13">
        <f>IF(OR($C11="",$E11=""),"",IF(AND($C11&lt;=L$5+6,$E11&gt;=L$5),IF(L$5&lt;$C11+($E11-$C11)*N($F11),2,1),""))</f>
        <v/>
      </c>
      <c r="M11" s="13">
        <f>IF(OR($C11="",$E11=""),"",IF(AND($C11&lt;=M$5+6,$E11&gt;=M$5),IF(M$5&lt;$C11+($E11-$C11)*N($F11),2,1),""))</f>
        <v/>
      </c>
      <c r="N11" s="13">
        <f>IF(OR($C11="",$E11=""),"",IF(AND($C11&lt;=N$5+6,$E11&gt;=N$5),IF(N$5&lt;$C11+($E11-$C11)*N($F11),2,1),""))</f>
        <v/>
      </c>
      <c r="O11" s="13">
        <f>IF(OR($C11="",$E11=""),"",IF(AND($C11&lt;=O$5+6,$E11&gt;=O$5),IF(O$5&lt;$C11+($E11-$C11)*N($F11),2,1),""))</f>
        <v/>
      </c>
      <c r="P11" s="13">
        <f>IF(OR($C11="",$E11=""),"",IF(AND($C11&lt;=P$5+6,$E11&gt;=P$5),IF(P$5&lt;$C11+($E11-$C11)*N($F11),2,1),""))</f>
        <v/>
      </c>
      <c r="Q11" s="13">
        <f>IF(OR($C11="",$E11=""),"",IF(AND($C11&lt;=Q$5+6,$E11&gt;=Q$5),IF(Q$5&lt;$C11+($E11-$C11)*N($F11),2,1),""))</f>
        <v/>
      </c>
      <c r="R11" s="13">
        <f>IF(OR($C11="",$E11=""),"",IF(AND($C11&lt;=R$5+6,$E11&gt;=R$5),IF(R$5&lt;$C11+($E11-$C11)*N($F11),2,1),""))</f>
        <v/>
      </c>
      <c r="S11" s="13">
        <f>IF(OR($C11="",$E11=""),"",IF(AND($C11&lt;=S$5+6,$E11&gt;=S$5),IF(S$5&lt;$C11+($E11-$C11)*N($F11),2,1),""))</f>
        <v/>
      </c>
      <c r="T11" s="13">
        <f>IF(OR($C11="",$E11=""),"",IF(AND($C11&lt;=T$5+6,$E11&gt;=T$5),IF(T$5&lt;$C11+($E11-$C11)*N($F11),2,1),""))</f>
        <v/>
      </c>
      <c r="U11" s="13">
        <f>IF(OR($C11="",$E11=""),"",IF(AND($C11&lt;=U$5+6,$E11&gt;=U$5),IF(U$5&lt;$C11+($E11-$C11)*N($F11),2,1),""))</f>
        <v/>
      </c>
      <c r="V11" s="13">
        <f>IF(OR($C11="",$E11=""),"",IF(AND($C11&lt;=V$5+6,$E11&gt;=V$5),IF(V$5&lt;$C11+($E11-$C11)*N($F11),2,1),""))</f>
        <v/>
      </c>
      <c r="W11" s="13">
        <f>IF(OR($C11="",$E11=""),"",IF(AND($C11&lt;=W$5+6,$E11&gt;=W$5),IF(W$5&lt;$C11+($E11-$C11)*N($F11),2,1),""))</f>
        <v/>
      </c>
      <c r="X11" s="13">
        <f>IF(OR($C11="",$E11=""),"",IF(AND($C11&lt;=X$5+6,$E11&gt;=X$5),IF(X$5&lt;$C11+($E11-$C11)*N($F11),2,1),""))</f>
        <v/>
      </c>
      <c r="Y11" s="13">
        <f>IF(OR($C11="",$E11=""),"",IF(AND($C11&lt;=Y$5+6,$E11&gt;=Y$5),IF(Y$5&lt;$C11+($E11-$C11)*N($F11),2,1),""))</f>
        <v/>
      </c>
      <c r="Z11" s="13">
        <f>IF(OR($C11="",$E11=""),"",IF(AND($C11&lt;=Z$5+6,$E11&gt;=Z$5),IF(Z$5&lt;$C11+($E11-$C11)*N($F11),2,1),""))</f>
        <v/>
      </c>
      <c r="AA11" s="13">
        <f>IF(OR($C11="",$E11=""),"",IF(AND($C11&lt;=AA$5+6,$E11&gt;=AA$5),IF(AA$5&lt;$C11+($E11-$C11)*N($F11),2,1),""))</f>
        <v/>
      </c>
      <c r="AB11" s="13">
        <f>IF(OR($C11="",$E11=""),"",IF(AND($C11&lt;=AB$5+6,$E11&gt;=AB$5),IF(AB$5&lt;$C11+($E11-$C11)*N($F11),2,1),""))</f>
        <v/>
      </c>
      <c r="AC11" s="13">
        <f>IF(OR($C11="",$E11=""),"",IF(AND($C11&lt;=AC$5+6,$E11&gt;=AC$5),IF(AC$5&lt;$C11+($E11-$C11)*N($F11),2,1),""))</f>
        <v/>
      </c>
      <c r="AD11" s="13">
        <f>IF(OR($C11="",$E11=""),"",IF(AND($C11&lt;=AD$5+6,$E11&gt;=AD$5),IF(AD$5&lt;$C11+($E11-$C11)*N($F11),2,1),""))</f>
        <v/>
      </c>
      <c r="AE11" s="13">
        <f>IF(OR($C11="",$E11=""),"",IF(AND($C11&lt;=AE$5+6,$E11&gt;=AE$5),IF(AE$5&lt;$C11+($E11-$C11)*N($F11),2,1),""))</f>
        <v/>
      </c>
      <c r="AF11" s="13">
        <f>IF(OR($C11="",$E11=""),"",IF(AND($C11&lt;=AF$5+6,$E11&gt;=AF$5),IF(AF$5&lt;$C11+($E11-$C11)*N($F11),2,1),""))</f>
        <v/>
      </c>
      <c r="AG11" s="13">
        <f>IF(OR($C11="",$E11=""),"",IF(AND($C11&lt;=AG$5+6,$E11&gt;=AG$5),IF(AG$5&lt;$C11+($E11-$C11)*N($F11),2,1),""))</f>
        <v/>
      </c>
    </row>
    <row r="12">
      <c r="A12" s="9" t="n"/>
      <c r="B12" s="9" t="n"/>
      <c r="C12" s="10" t="n"/>
      <c r="D12" s="9" t="n"/>
      <c r="E12" s="11">
        <f>IF(OR(C12="",D12=""),"",WORKDAY(C12,D12-1))</f>
        <v/>
      </c>
      <c r="F12" s="12" t="n"/>
      <c r="G12">
        <f>IF(A12="","",IF(F12&gt;=1,"Done",IF(AND(E12&lt;&gt;"",E12&lt;TODAY()),"Late",IF(AND(C12&lt;&gt;"",C12&lt;=TODAY()),"In progress","Not started"))))</f>
        <v/>
      </c>
      <c r="H12" s="13">
        <f>IF(OR($C12="",$E12=""),"",IF(AND($C12&lt;=H$5+6,$E12&gt;=H$5),IF(H$5&lt;$C12+($E12-$C12)*N($F12),2,1),""))</f>
        <v/>
      </c>
      <c r="I12" s="13">
        <f>IF(OR($C12="",$E12=""),"",IF(AND($C12&lt;=I$5+6,$E12&gt;=I$5),IF(I$5&lt;$C12+($E12-$C12)*N($F12),2,1),""))</f>
        <v/>
      </c>
      <c r="J12" s="13">
        <f>IF(OR($C12="",$E12=""),"",IF(AND($C12&lt;=J$5+6,$E12&gt;=J$5),IF(J$5&lt;$C12+($E12-$C12)*N($F12),2,1),""))</f>
        <v/>
      </c>
      <c r="K12" s="13">
        <f>IF(OR($C12="",$E12=""),"",IF(AND($C12&lt;=K$5+6,$E12&gt;=K$5),IF(K$5&lt;$C12+($E12-$C12)*N($F12),2,1),""))</f>
        <v/>
      </c>
      <c r="L12" s="13">
        <f>IF(OR($C12="",$E12=""),"",IF(AND($C12&lt;=L$5+6,$E12&gt;=L$5),IF(L$5&lt;$C12+($E12-$C12)*N($F12),2,1),""))</f>
        <v/>
      </c>
      <c r="M12" s="13">
        <f>IF(OR($C12="",$E12=""),"",IF(AND($C12&lt;=M$5+6,$E12&gt;=M$5),IF(M$5&lt;$C12+($E12-$C12)*N($F12),2,1),""))</f>
        <v/>
      </c>
      <c r="N12" s="13">
        <f>IF(OR($C12="",$E12=""),"",IF(AND($C12&lt;=N$5+6,$E12&gt;=N$5),IF(N$5&lt;$C12+($E12-$C12)*N($F12),2,1),""))</f>
        <v/>
      </c>
      <c r="O12" s="13">
        <f>IF(OR($C12="",$E12=""),"",IF(AND($C12&lt;=O$5+6,$E12&gt;=O$5),IF(O$5&lt;$C12+($E12-$C12)*N($F12),2,1),""))</f>
        <v/>
      </c>
      <c r="P12" s="13">
        <f>IF(OR($C12="",$E12=""),"",IF(AND($C12&lt;=P$5+6,$E12&gt;=P$5),IF(P$5&lt;$C12+($E12-$C12)*N($F12),2,1),""))</f>
        <v/>
      </c>
      <c r="Q12" s="13">
        <f>IF(OR($C12="",$E12=""),"",IF(AND($C12&lt;=Q$5+6,$E12&gt;=Q$5),IF(Q$5&lt;$C12+($E12-$C12)*N($F12),2,1),""))</f>
        <v/>
      </c>
      <c r="R12" s="13">
        <f>IF(OR($C12="",$E12=""),"",IF(AND($C12&lt;=R$5+6,$E12&gt;=R$5),IF(R$5&lt;$C12+($E12-$C12)*N($F12),2,1),""))</f>
        <v/>
      </c>
      <c r="S12" s="13">
        <f>IF(OR($C12="",$E12=""),"",IF(AND($C12&lt;=S$5+6,$E12&gt;=S$5),IF(S$5&lt;$C12+($E12-$C12)*N($F12),2,1),""))</f>
        <v/>
      </c>
      <c r="T12" s="13">
        <f>IF(OR($C12="",$E12=""),"",IF(AND($C12&lt;=T$5+6,$E12&gt;=T$5),IF(T$5&lt;$C12+($E12-$C12)*N($F12),2,1),""))</f>
        <v/>
      </c>
      <c r="U12" s="13">
        <f>IF(OR($C12="",$E12=""),"",IF(AND($C12&lt;=U$5+6,$E12&gt;=U$5),IF(U$5&lt;$C12+($E12-$C12)*N($F12),2,1),""))</f>
        <v/>
      </c>
      <c r="V12" s="13">
        <f>IF(OR($C12="",$E12=""),"",IF(AND($C12&lt;=V$5+6,$E12&gt;=V$5),IF(V$5&lt;$C12+($E12-$C12)*N($F12),2,1),""))</f>
        <v/>
      </c>
      <c r="W12" s="13">
        <f>IF(OR($C12="",$E12=""),"",IF(AND($C12&lt;=W$5+6,$E12&gt;=W$5),IF(W$5&lt;$C12+($E12-$C12)*N($F12),2,1),""))</f>
        <v/>
      </c>
      <c r="X12" s="13">
        <f>IF(OR($C12="",$E12=""),"",IF(AND($C12&lt;=X$5+6,$E12&gt;=X$5),IF(X$5&lt;$C12+($E12-$C12)*N($F12),2,1),""))</f>
        <v/>
      </c>
      <c r="Y12" s="13">
        <f>IF(OR($C12="",$E12=""),"",IF(AND($C12&lt;=Y$5+6,$E12&gt;=Y$5),IF(Y$5&lt;$C12+($E12-$C12)*N($F12),2,1),""))</f>
        <v/>
      </c>
      <c r="Z12" s="13">
        <f>IF(OR($C12="",$E12=""),"",IF(AND($C12&lt;=Z$5+6,$E12&gt;=Z$5),IF(Z$5&lt;$C12+($E12-$C12)*N($F12),2,1),""))</f>
        <v/>
      </c>
      <c r="AA12" s="13">
        <f>IF(OR($C12="",$E12=""),"",IF(AND($C12&lt;=AA$5+6,$E12&gt;=AA$5),IF(AA$5&lt;$C12+($E12-$C12)*N($F12),2,1),""))</f>
        <v/>
      </c>
      <c r="AB12" s="13">
        <f>IF(OR($C12="",$E12=""),"",IF(AND($C12&lt;=AB$5+6,$E12&gt;=AB$5),IF(AB$5&lt;$C12+($E12-$C12)*N($F12),2,1),""))</f>
        <v/>
      </c>
      <c r="AC12" s="13">
        <f>IF(OR($C12="",$E12=""),"",IF(AND($C12&lt;=AC$5+6,$E12&gt;=AC$5),IF(AC$5&lt;$C12+($E12-$C12)*N($F12),2,1),""))</f>
        <v/>
      </c>
      <c r="AD12" s="13">
        <f>IF(OR($C12="",$E12=""),"",IF(AND($C12&lt;=AD$5+6,$E12&gt;=AD$5),IF(AD$5&lt;$C12+($E12-$C12)*N($F12),2,1),""))</f>
        <v/>
      </c>
      <c r="AE12" s="13">
        <f>IF(OR($C12="",$E12=""),"",IF(AND($C12&lt;=AE$5+6,$E12&gt;=AE$5),IF(AE$5&lt;$C12+($E12-$C12)*N($F12),2,1),""))</f>
        <v/>
      </c>
      <c r="AF12" s="13">
        <f>IF(OR($C12="",$E12=""),"",IF(AND($C12&lt;=AF$5+6,$E12&gt;=AF$5),IF(AF$5&lt;$C12+($E12-$C12)*N($F12),2,1),""))</f>
        <v/>
      </c>
      <c r="AG12" s="13">
        <f>IF(OR($C12="",$E12=""),"",IF(AND($C12&lt;=AG$5+6,$E12&gt;=AG$5),IF(AG$5&lt;$C12+($E12-$C12)*N($F12),2,1),""))</f>
        <v/>
      </c>
    </row>
    <row r="13">
      <c r="A13" s="9" t="n"/>
      <c r="B13" s="9" t="n"/>
      <c r="C13" s="10" t="n"/>
      <c r="D13" s="9" t="n"/>
      <c r="E13" s="11">
        <f>IF(OR(C13="",D13=""),"",WORKDAY(C13,D13-1))</f>
        <v/>
      </c>
      <c r="F13" s="12" t="n"/>
      <c r="G13">
        <f>IF(A13="","",IF(F13&gt;=1,"Done",IF(AND(E13&lt;&gt;"",E13&lt;TODAY()),"Late",IF(AND(C13&lt;&gt;"",C13&lt;=TODAY()),"In progress","Not started"))))</f>
        <v/>
      </c>
      <c r="H13" s="13">
        <f>IF(OR($C13="",$E13=""),"",IF(AND($C13&lt;=H$5+6,$E13&gt;=H$5),IF(H$5&lt;$C13+($E13-$C13)*N($F13),2,1),""))</f>
        <v/>
      </c>
      <c r="I13" s="13">
        <f>IF(OR($C13="",$E13=""),"",IF(AND($C13&lt;=I$5+6,$E13&gt;=I$5),IF(I$5&lt;$C13+($E13-$C13)*N($F13),2,1),""))</f>
        <v/>
      </c>
      <c r="J13" s="13">
        <f>IF(OR($C13="",$E13=""),"",IF(AND($C13&lt;=J$5+6,$E13&gt;=J$5),IF(J$5&lt;$C13+($E13-$C13)*N($F13),2,1),""))</f>
        <v/>
      </c>
      <c r="K13" s="13">
        <f>IF(OR($C13="",$E13=""),"",IF(AND($C13&lt;=K$5+6,$E13&gt;=K$5),IF(K$5&lt;$C13+($E13-$C13)*N($F13),2,1),""))</f>
        <v/>
      </c>
      <c r="L13" s="13">
        <f>IF(OR($C13="",$E13=""),"",IF(AND($C13&lt;=L$5+6,$E13&gt;=L$5),IF(L$5&lt;$C13+($E13-$C13)*N($F13),2,1),""))</f>
        <v/>
      </c>
      <c r="M13" s="13">
        <f>IF(OR($C13="",$E13=""),"",IF(AND($C13&lt;=M$5+6,$E13&gt;=M$5),IF(M$5&lt;$C13+($E13-$C13)*N($F13),2,1),""))</f>
        <v/>
      </c>
      <c r="N13" s="13">
        <f>IF(OR($C13="",$E13=""),"",IF(AND($C13&lt;=N$5+6,$E13&gt;=N$5),IF(N$5&lt;$C13+($E13-$C13)*N($F13),2,1),""))</f>
        <v/>
      </c>
      <c r="O13" s="13">
        <f>IF(OR($C13="",$E13=""),"",IF(AND($C13&lt;=O$5+6,$E13&gt;=O$5),IF(O$5&lt;$C13+($E13-$C13)*N($F13),2,1),""))</f>
        <v/>
      </c>
      <c r="P13" s="13">
        <f>IF(OR($C13="",$E13=""),"",IF(AND($C13&lt;=P$5+6,$E13&gt;=P$5),IF(P$5&lt;$C13+($E13-$C13)*N($F13),2,1),""))</f>
        <v/>
      </c>
      <c r="Q13" s="13">
        <f>IF(OR($C13="",$E13=""),"",IF(AND($C13&lt;=Q$5+6,$E13&gt;=Q$5),IF(Q$5&lt;$C13+($E13-$C13)*N($F13),2,1),""))</f>
        <v/>
      </c>
      <c r="R13" s="13">
        <f>IF(OR($C13="",$E13=""),"",IF(AND($C13&lt;=R$5+6,$E13&gt;=R$5),IF(R$5&lt;$C13+($E13-$C13)*N($F13),2,1),""))</f>
        <v/>
      </c>
      <c r="S13" s="13">
        <f>IF(OR($C13="",$E13=""),"",IF(AND($C13&lt;=S$5+6,$E13&gt;=S$5),IF(S$5&lt;$C13+($E13-$C13)*N($F13),2,1),""))</f>
        <v/>
      </c>
      <c r="T13" s="13">
        <f>IF(OR($C13="",$E13=""),"",IF(AND($C13&lt;=T$5+6,$E13&gt;=T$5),IF(T$5&lt;$C13+($E13-$C13)*N($F13),2,1),""))</f>
        <v/>
      </c>
      <c r="U13" s="13">
        <f>IF(OR($C13="",$E13=""),"",IF(AND($C13&lt;=U$5+6,$E13&gt;=U$5),IF(U$5&lt;$C13+($E13-$C13)*N($F13),2,1),""))</f>
        <v/>
      </c>
      <c r="V13" s="13">
        <f>IF(OR($C13="",$E13=""),"",IF(AND($C13&lt;=V$5+6,$E13&gt;=V$5),IF(V$5&lt;$C13+($E13-$C13)*N($F13),2,1),""))</f>
        <v/>
      </c>
      <c r="W13" s="13">
        <f>IF(OR($C13="",$E13=""),"",IF(AND($C13&lt;=W$5+6,$E13&gt;=W$5),IF(W$5&lt;$C13+($E13-$C13)*N($F13),2,1),""))</f>
        <v/>
      </c>
      <c r="X13" s="13">
        <f>IF(OR($C13="",$E13=""),"",IF(AND($C13&lt;=X$5+6,$E13&gt;=X$5),IF(X$5&lt;$C13+($E13-$C13)*N($F13),2,1),""))</f>
        <v/>
      </c>
      <c r="Y13" s="13">
        <f>IF(OR($C13="",$E13=""),"",IF(AND($C13&lt;=Y$5+6,$E13&gt;=Y$5),IF(Y$5&lt;$C13+($E13-$C13)*N($F13),2,1),""))</f>
        <v/>
      </c>
      <c r="Z13" s="13">
        <f>IF(OR($C13="",$E13=""),"",IF(AND($C13&lt;=Z$5+6,$E13&gt;=Z$5),IF(Z$5&lt;$C13+($E13-$C13)*N($F13),2,1),""))</f>
        <v/>
      </c>
      <c r="AA13" s="13">
        <f>IF(OR($C13="",$E13=""),"",IF(AND($C13&lt;=AA$5+6,$E13&gt;=AA$5),IF(AA$5&lt;$C13+($E13-$C13)*N($F13),2,1),""))</f>
        <v/>
      </c>
      <c r="AB13" s="13">
        <f>IF(OR($C13="",$E13=""),"",IF(AND($C13&lt;=AB$5+6,$E13&gt;=AB$5),IF(AB$5&lt;$C13+($E13-$C13)*N($F13),2,1),""))</f>
        <v/>
      </c>
      <c r="AC13" s="13">
        <f>IF(OR($C13="",$E13=""),"",IF(AND($C13&lt;=AC$5+6,$E13&gt;=AC$5),IF(AC$5&lt;$C13+($E13-$C13)*N($F13),2,1),""))</f>
        <v/>
      </c>
      <c r="AD13" s="13">
        <f>IF(OR($C13="",$E13=""),"",IF(AND($C13&lt;=AD$5+6,$E13&gt;=AD$5),IF(AD$5&lt;$C13+($E13-$C13)*N($F13),2,1),""))</f>
        <v/>
      </c>
      <c r="AE13" s="13">
        <f>IF(OR($C13="",$E13=""),"",IF(AND($C13&lt;=AE$5+6,$E13&gt;=AE$5),IF(AE$5&lt;$C13+($E13-$C13)*N($F13),2,1),""))</f>
        <v/>
      </c>
      <c r="AF13" s="13">
        <f>IF(OR($C13="",$E13=""),"",IF(AND($C13&lt;=AF$5+6,$E13&gt;=AF$5),IF(AF$5&lt;$C13+($E13-$C13)*N($F13),2,1),""))</f>
        <v/>
      </c>
      <c r="AG13" s="13">
        <f>IF(OR($C13="",$E13=""),"",IF(AND($C13&lt;=AG$5+6,$E13&gt;=AG$5),IF(AG$5&lt;$C13+($E13-$C13)*N($F13),2,1),""))</f>
        <v/>
      </c>
    </row>
    <row r="14">
      <c r="A14" s="9" t="n"/>
      <c r="B14" s="9" t="n"/>
      <c r="C14" s="10" t="n"/>
      <c r="D14" s="9" t="n"/>
      <c r="E14" s="11">
        <f>IF(OR(C14="",D14=""),"",WORKDAY(C14,D14-1))</f>
        <v/>
      </c>
      <c r="F14" s="12" t="n"/>
      <c r="G14">
        <f>IF(A14="","",IF(F14&gt;=1,"Done",IF(AND(E14&lt;&gt;"",E14&lt;TODAY()),"Late",IF(AND(C14&lt;&gt;"",C14&lt;=TODAY()),"In progress","Not started"))))</f>
        <v/>
      </c>
      <c r="H14" s="13">
        <f>IF(OR($C14="",$E14=""),"",IF(AND($C14&lt;=H$5+6,$E14&gt;=H$5),IF(H$5&lt;$C14+($E14-$C14)*N($F14),2,1),""))</f>
        <v/>
      </c>
      <c r="I14" s="13">
        <f>IF(OR($C14="",$E14=""),"",IF(AND($C14&lt;=I$5+6,$E14&gt;=I$5),IF(I$5&lt;$C14+($E14-$C14)*N($F14),2,1),""))</f>
        <v/>
      </c>
      <c r="J14" s="13">
        <f>IF(OR($C14="",$E14=""),"",IF(AND($C14&lt;=J$5+6,$E14&gt;=J$5),IF(J$5&lt;$C14+($E14-$C14)*N($F14),2,1),""))</f>
        <v/>
      </c>
      <c r="K14" s="13">
        <f>IF(OR($C14="",$E14=""),"",IF(AND($C14&lt;=K$5+6,$E14&gt;=K$5),IF(K$5&lt;$C14+($E14-$C14)*N($F14),2,1),""))</f>
        <v/>
      </c>
      <c r="L14" s="13">
        <f>IF(OR($C14="",$E14=""),"",IF(AND($C14&lt;=L$5+6,$E14&gt;=L$5),IF(L$5&lt;$C14+($E14-$C14)*N($F14),2,1),""))</f>
        <v/>
      </c>
      <c r="M14" s="13">
        <f>IF(OR($C14="",$E14=""),"",IF(AND($C14&lt;=M$5+6,$E14&gt;=M$5),IF(M$5&lt;$C14+($E14-$C14)*N($F14),2,1),""))</f>
        <v/>
      </c>
      <c r="N14" s="13">
        <f>IF(OR($C14="",$E14=""),"",IF(AND($C14&lt;=N$5+6,$E14&gt;=N$5),IF(N$5&lt;$C14+($E14-$C14)*N($F14),2,1),""))</f>
        <v/>
      </c>
      <c r="O14" s="13">
        <f>IF(OR($C14="",$E14=""),"",IF(AND($C14&lt;=O$5+6,$E14&gt;=O$5),IF(O$5&lt;$C14+($E14-$C14)*N($F14),2,1),""))</f>
        <v/>
      </c>
      <c r="P14" s="13">
        <f>IF(OR($C14="",$E14=""),"",IF(AND($C14&lt;=P$5+6,$E14&gt;=P$5),IF(P$5&lt;$C14+($E14-$C14)*N($F14),2,1),""))</f>
        <v/>
      </c>
      <c r="Q14" s="13">
        <f>IF(OR($C14="",$E14=""),"",IF(AND($C14&lt;=Q$5+6,$E14&gt;=Q$5),IF(Q$5&lt;$C14+($E14-$C14)*N($F14),2,1),""))</f>
        <v/>
      </c>
      <c r="R14" s="13">
        <f>IF(OR($C14="",$E14=""),"",IF(AND($C14&lt;=R$5+6,$E14&gt;=R$5),IF(R$5&lt;$C14+($E14-$C14)*N($F14),2,1),""))</f>
        <v/>
      </c>
      <c r="S14" s="13">
        <f>IF(OR($C14="",$E14=""),"",IF(AND($C14&lt;=S$5+6,$E14&gt;=S$5),IF(S$5&lt;$C14+($E14-$C14)*N($F14),2,1),""))</f>
        <v/>
      </c>
      <c r="T14" s="13">
        <f>IF(OR($C14="",$E14=""),"",IF(AND($C14&lt;=T$5+6,$E14&gt;=T$5),IF(T$5&lt;$C14+($E14-$C14)*N($F14),2,1),""))</f>
        <v/>
      </c>
      <c r="U14" s="13">
        <f>IF(OR($C14="",$E14=""),"",IF(AND($C14&lt;=U$5+6,$E14&gt;=U$5),IF(U$5&lt;$C14+($E14-$C14)*N($F14),2,1),""))</f>
        <v/>
      </c>
      <c r="V14" s="13">
        <f>IF(OR($C14="",$E14=""),"",IF(AND($C14&lt;=V$5+6,$E14&gt;=V$5),IF(V$5&lt;$C14+($E14-$C14)*N($F14),2,1),""))</f>
        <v/>
      </c>
      <c r="W14" s="13">
        <f>IF(OR($C14="",$E14=""),"",IF(AND($C14&lt;=W$5+6,$E14&gt;=W$5),IF(W$5&lt;$C14+($E14-$C14)*N($F14),2,1),""))</f>
        <v/>
      </c>
      <c r="X14" s="13">
        <f>IF(OR($C14="",$E14=""),"",IF(AND($C14&lt;=X$5+6,$E14&gt;=X$5),IF(X$5&lt;$C14+($E14-$C14)*N($F14),2,1),""))</f>
        <v/>
      </c>
      <c r="Y14" s="13">
        <f>IF(OR($C14="",$E14=""),"",IF(AND($C14&lt;=Y$5+6,$E14&gt;=Y$5),IF(Y$5&lt;$C14+($E14-$C14)*N($F14),2,1),""))</f>
        <v/>
      </c>
      <c r="Z14" s="13">
        <f>IF(OR($C14="",$E14=""),"",IF(AND($C14&lt;=Z$5+6,$E14&gt;=Z$5),IF(Z$5&lt;$C14+($E14-$C14)*N($F14),2,1),""))</f>
        <v/>
      </c>
      <c r="AA14" s="13">
        <f>IF(OR($C14="",$E14=""),"",IF(AND($C14&lt;=AA$5+6,$E14&gt;=AA$5),IF(AA$5&lt;$C14+($E14-$C14)*N($F14),2,1),""))</f>
        <v/>
      </c>
      <c r="AB14" s="13">
        <f>IF(OR($C14="",$E14=""),"",IF(AND($C14&lt;=AB$5+6,$E14&gt;=AB$5),IF(AB$5&lt;$C14+($E14-$C14)*N($F14),2,1),""))</f>
        <v/>
      </c>
      <c r="AC14" s="13">
        <f>IF(OR($C14="",$E14=""),"",IF(AND($C14&lt;=AC$5+6,$E14&gt;=AC$5),IF(AC$5&lt;$C14+($E14-$C14)*N($F14),2,1),""))</f>
        <v/>
      </c>
      <c r="AD14" s="13">
        <f>IF(OR($C14="",$E14=""),"",IF(AND($C14&lt;=AD$5+6,$E14&gt;=AD$5),IF(AD$5&lt;$C14+($E14-$C14)*N($F14),2,1),""))</f>
        <v/>
      </c>
      <c r="AE14" s="13">
        <f>IF(OR($C14="",$E14=""),"",IF(AND($C14&lt;=AE$5+6,$E14&gt;=AE$5),IF(AE$5&lt;$C14+($E14-$C14)*N($F14),2,1),""))</f>
        <v/>
      </c>
      <c r="AF14" s="13">
        <f>IF(OR($C14="",$E14=""),"",IF(AND($C14&lt;=AF$5+6,$E14&gt;=AF$5),IF(AF$5&lt;$C14+($E14-$C14)*N($F14),2,1),""))</f>
        <v/>
      </c>
      <c r="AG14" s="13">
        <f>IF(OR($C14="",$E14=""),"",IF(AND($C14&lt;=AG$5+6,$E14&gt;=AG$5),IF(AG$5&lt;$C14+($E14-$C14)*N($F14),2,1),""))</f>
        <v/>
      </c>
    </row>
    <row r="15">
      <c r="A15" s="9" t="n"/>
      <c r="B15" s="9" t="n"/>
      <c r="C15" s="10" t="n"/>
      <c r="D15" s="9" t="n"/>
      <c r="E15" s="11">
        <f>IF(OR(C15="",D15=""),"",WORKDAY(C15,D15-1))</f>
        <v/>
      </c>
      <c r="F15" s="12" t="n"/>
      <c r="G15">
        <f>IF(A15="","",IF(F15&gt;=1,"Done",IF(AND(E15&lt;&gt;"",E15&lt;TODAY()),"Late",IF(AND(C15&lt;&gt;"",C15&lt;=TODAY()),"In progress","Not started"))))</f>
        <v/>
      </c>
      <c r="H15" s="13">
        <f>IF(OR($C15="",$E15=""),"",IF(AND($C15&lt;=H$5+6,$E15&gt;=H$5),IF(H$5&lt;$C15+($E15-$C15)*N($F15),2,1),""))</f>
        <v/>
      </c>
      <c r="I15" s="13">
        <f>IF(OR($C15="",$E15=""),"",IF(AND($C15&lt;=I$5+6,$E15&gt;=I$5),IF(I$5&lt;$C15+($E15-$C15)*N($F15),2,1),""))</f>
        <v/>
      </c>
      <c r="J15" s="13">
        <f>IF(OR($C15="",$E15=""),"",IF(AND($C15&lt;=J$5+6,$E15&gt;=J$5),IF(J$5&lt;$C15+($E15-$C15)*N($F15),2,1),""))</f>
        <v/>
      </c>
      <c r="K15" s="13">
        <f>IF(OR($C15="",$E15=""),"",IF(AND($C15&lt;=K$5+6,$E15&gt;=K$5),IF(K$5&lt;$C15+($E15-$C15)*N($F15),2,1),""))</f>
        <v/>
      </c>
      <c r="L15" s="13">
        <f>IF(OR($C15="",$E15=""),"",IF(AND($C15&lt;=L$5+6,$E15&gt;=L$5),IF(L$5&lt;$C15+($E15-$C15)*N($F15),2,1),""))</f>
        <v/>
      </c>
      <c r="M15" s="13">
        <f>IF(OR($C15="",$E15=""),"",IF(AND($C15&lt;=M$5+6,$E15&gt;=M$5),IF(M$5&lt;$C15+($E15-$C15)*N($F15),2,1),""))</f>
        <v/>
      </c>
      <c r="N15" s="13">
        <f>IF(OR($C15="",$E15=""),"",IF(AND($C15&lt;=N$5+6,$E15&gt;=N$5),IF(N$5&lt;$C15+($E15-$C15)*N($F15),2,1),""))</f>
        <v/>
      </c>
      <c r="O15" s="13">
        <f>IF(OR($C15="",$E15=""),"",IF(AND($C15&lt;=O$5+6,$E15&gt;=O$5),IF(O$5&lt;$C15+($E15-$C15)*N($F15),2,1),""))</f>
        <v/>
      </c>
      <c r="P15" s="13">
        <f>IF(OR($C15="",$E15=""),"",IF(AND($C15&lt;=P$5+6,$E15&gt;=P$5),IF(P$5&lt;$C15+($E15-$C15)*N($F15),2,1),""))</f>
        <v/>
      </c>
      <c r="Q15" s="13">
        <f>IF(OR($C15="",$E15=""),"",IF(AND($C15&lt;=Q$5+6,$E15&gt;=Q$5),IF(Q$5&lt;$C15+($E15-$C15)*N($F15),2,1),""))</f>
        <v/>
      </c>
      <c r="R15" s="13">
        <f>IF(OR($C15="",$E15=""),"",IF(AND($C15&lt;=R$5+6,$E15&gt;=R$5),IF(R$5&lt;$C15+($E15-$C15)*N($F15),2,1),""))</f>
        <v/>
      </c>
      <c r="S15" s="13">
        <f>IF(OR($C15="",$E15=""),"",IF(AND($C15&lt;=S$5+6,$E15&gt;=S$5),IF(S$5&lt;$C15+($E15-$C15)*N($F15),2,1),""))</f>
        <v/>
      </c>
      <c r="T15" s="13">
        <f>IF(OR($C15="",$E15=""),"",IF(AND($C15&lt;=T$5+6,$E15&gt;=T$5),IF(T$5&lt;$C15+($E15-$C15)*N($F15),2,1),""))</f>
        <v/>
      </c>
      <c r="U15" s="13">
        <f>IF(OR($C15="",$E15=""),"",IF(AND($C15&lt;=U$5+6,$E15&gt;=U$5),IF(U$5&lt;$C15+($E15-$C15)*N($F15),2,1),""))</f>
        <v/>
      </c>
      <c r="V15" s="13">
        <f>IF(OR($C15="",$E15=""),"",IF(AND($C15&lt;=V$5+6,$E15&gt;=V$5),IF(V$5&lt;$C15+($E15-$C15)*N($F15),2,1),""))</f>
        <v/>
      </c>
      <c r="W15" s="13">
        <f>IF(OR($C15="",$E15=""),"",IF(AND($C15&lt;=W$5+6,$E15&gt;=W$5),IF(W$5&lt;$C15+($E15-$C15)*N($F15),2,1),""))</f>
        <v/>
      </c>
      <c r="X15" s="13">
        <f>IF(OR($C15="",$E15=""),"",IF(AND($C15&lt;=X$5+6,$E15&gt;=X$5),IF(X$5&lt;$C15+($E15-$C15)*N($F15),2,1),""))</f>
        <v/>
      </c>
      <c r="Y15" s="13">
        <f>IF(OR($C15="",$E15=""),"",IF(AND($C15&lt;=Y$5+6,$E15&gt;=Y$5),IF(Y$5&lt;$C15+($E15-$C15)*N($F15),2,1),""))</f>
        <v/>
      </c>
      <c r="Z15" s="13">
        <f>IF(OR($C15="",$E15=""),"",IF(AND($C15&lt;=Z$5+6,$E15&gt;=Z$5),IF(Z$5&lt;$C15+($E15-$C15)*N($F15),2,1),""))</f>
        <v/>
      </c>
      <c r="AA15" s="13">
        <f>IF(OR($C15="",$E15=""),"",IF(AND($C15&lt;=AA$5+6,$E15&gt;=AA$5),IF(AA$5&lt;$C15+($E15-$C15)*N($F15),2,1),""))</f>
        <v/>
      </c>
      <c r="AB15" s="13">
        <f>IF(OR($C15="",$E15=""),"",IF(AND($C15&lt;=AB$5+6,$E15&gt;=AB$5),IF(AB$5&lt;$C15+($E15-$C15)*N($F15),2,1),""))</f>
        <v/>
      </c>
      <c r="AC15" s="13">
        <f>IF(OR($C15="",$E15=""),"",IF(AND($C15&lt;=AC$5+6,$E15&gt;=AC$5),IF(AC$5&lt;$C15+($E15-$C15)*N($F15),2,1),""))</f>
        <v/>
      </c>
      <c r="AD15" s="13">
        <f>IF(OR($C15="",$E15=""),"",IF(AND($C15&lt;=AD$5+6,$E15&gt;=AD$5),IF(AD$5&lt;$C15+($E15-$C15)*N($F15),2,1),""))</f>
        <v/>
      </c>
      <c r="AE15" s="13">
        <f>IF(OR($C15="",$E15=""),"",IF(AND($C15&lt;=AE$5+6,$E15&gt;=AE$5),IF(AE$5&lt;$C15+($E15-$C15)*N($F15),2,1),""))</f>
        <v/>
      </c>
      <c r="AF15" s="13">
        <f>IF(OR($C15="",$E15=""),"",IF(AND($C15&lt;=AF$5+6,$E15&gt;=AF$5),IF(AF$5&lt;$C15+($E15-$C15)*N($F15),2,1),""))</f>
        <v/>
      </c>
      <c r="AG15" s="13">
        <f>IF(OR($C15="",$E15=""),"",IF(AND($C15&lt;=AG$5+6,$E15&gt;=AG$5),IF(AG$5&lt;$C15+($E15-$C15)*N($F15),2,1),""))</f>
        <v/>
      </c>
    </row>
    <row r="16">
      <c r="A16" s="9" t="n"/>
      <c r="B16" s="9" t="n"/>
      <c r="C16" s="10" t="n"/>
      <c r="D16" s="9" t="n"/>
      <c r="E16" s="11">
        <f>IF(OR(C16="",D16=""),"",WORKDAY(C16,D16-1))</f>
        <v/>
      </c>
      <c r="F16" s="12" t="n"/>
      <c r="G16">
        <f>IF(A16="","",IF(F16&gt;=1,"Done",IF(AND(E16&lt;&gt;"",E16&lt;TODAY()),"Late",IF(AND(C16&lt;&gt;"",C16&lt;=TODAY()),"In progress","Not started"))))</f>
        <v/>
      </c>
      <c r="H16" s="13">
        <f>IF(OR($C16="",$E16=""),"",IF(AND($C16&lt;=H$5+6,$E16&gt;=H$5),IF(H$5&lt;$C16+($E16-$C16)*N($F16),2,1),""))</f>
        <v/>
      </c>
      <c r="I16" s="13">
        <f>IF(OR($C16="",$E16=""),"",IF(AND($C16&lt;=I$5+6,$E16&gt;=I$5),IF(I$5&lt;$C16+($E16-$C16)*N($F16),2,1),""))</f>
        <v/>
      </c>
      <c r="J16" s="13">
        <f>IF(OR($C16="",$E16=""),"",IF(AND($C16&lt;=J$5+6,$E16&gt;=J$5),IF(J$5&lt;$C16+($E16-$C16)*N($F16),2,1),""))</f>
        <v/>
      </c>
      <c r="K16" s="13">
        <f>IF(OR($C16="",$E16=""),"",IF(AND($C16&lt;=K$5+6,$E16&gt;=K$5),IF(K$5&lt;$C16+($E16-$C16)*N($F16),2,1),""))</f>
        <v/>
      </c>
      <c r="L16" s="13">
        <f>IF(OR($C16="",$E16=""),"",IF(AND($C16&lt;=L$5+6,$E16&gt;=L$5),IF(L$5&lt;$C16+($E16-$C16)*N($F16),2,1),""))</f>
        <v/>
      </c>
      <c r="M16" s="13">
        <f>IF(OR($C16="",$E16=""),"",IF(AND($C16&lt;=M$5+6,$E16&gt;=M$5),IF(M$5&lt;$C16+($E16-$C16)*N($F16),2,1),""))</f>
        <v/>
      </c>
      <c r="N16" s="13">
        <f>IF(OR($C16="",$E16=""),"",IF(AND($C16&lt;=N$5+6,$E16&gt;=N$5),IF(N$5&lt;$C16+($E16-$C16)*N($F16),2,1),""))</f>
        <v/>
      </c>
      <c r="O16" s="13">
        <f>IF(OR($C16="",$E16=""),"",IF(AND($C16&lt;=O$5+6,$E16&gt;=O$5),IF(O$5&lt;$C16+($E16-$C16)*N($F16),2,1),""))</f>
        <v/>
      </c>
      <c r="P16" s="13">
        <f>IF(OR($C16="",$E16=""),"",IF(AND($C16&lt;=P$5+6,$E16&gt;=P$5),IF(P$5&lt;$C16+($E16-$C16)*N($F16),2,1),""))</f>
        <v/>
      </c>
      <c r="Q16" s="13">
        <f>IF(OR($C16="",$E16=""),"",IF(AND($C16&lt;=Q$5+6,$E16&gt;=Q$5),IF(Q$5&lt;$C16+($E16-$C16)*N($F16),2,1),""))</f>
        <v/>
      </c>
      <c r="R16" s="13">
        <f>IF(OR($C16="",$E16=""),"",IF(AND($C16&lt;=R$5+6,$E16&gt;=R$5),IF(R$5&lt;$C16+($E16-$C16)*N($F16),2,1),""))</f>
        <v/>
      </c>
      <c r="S16" s="13">
        <f>IF(OR($C16="",$E16=""),"",IF(AND($C16&lt;=S$5+6,$E16&gt;=S$5),IF(S$5&lt;$C16+($E16-$C16)*N($F16),2,1),""))</f>
        <v/>
      </c>
      <c r="T16" s="13">
        <f>IF(OR($C16="",$E16=""),"",IF(AND($C16&lt;=T$5+6,$E16&gt;=T$5),IF(T$5&lt;$C16+($E16-$C16)*N($F16),2,1),""))</f>
        <v/>
      </c>
      <c r="U16" s="13">
        <f>IF(OR($C16="",$E16=""),"",IF(AND($C16&lt;=U$5+6,$E16&gt;=U$5),IF(U$5&lt;$C16+($E16-$C16)*N($F16),2,1),""))</f>
        <v/>
      </c>
      <c r="V16" s="13">
        <f>IF(OR($C16="",$E16=""),"",IF(AND($C16&lt;=V$5+6,$E16&gt;=V$5),IF(V$5&lt;$C16+($E16-$C16)*N($F16),2,1),""))</f>
        <v/>
      </c>
      <c r="W16" s="13">
        <f>IF(OR($C16="",$E16=""),"",IF(AND($C16&lt;=W$5+6,$E16&gt;=W$5),IF(W$5&lt;$C16+($E16-$C16)*N($F16),2,1),""))</f>
        <v/>
      </c>
      <c r="X16" s="13">
        <f>IF(OR($C16="",$E16=""),"",IF(AND($C16&lt;=X$5+6,$E16&gt;=X$5),IF(X$5&lt;$C16+($E16-$C16)*N($F16),2,1),""))</f>
        <v/>
      </c>
      <c r="Y16" s="13">
        <f>IF(OR($C16="",$E16=""),"",IF(AND($C16&lt;=Y$5+6,$E16&gt;=Y$5),IF(Y$5&lt;$C16+($E16-$C16)*N($F16),2,1),""))</f>
        <v/>
      </c>
      <c r="Z16" s="13">
        <f>IF(OR($C16="",$E16=""),"",IF(AND($C16&lt;=Z$5+6,$E16&gt;=Z$5),IF(Z$5&lt;$C16+($E16-$C16)*N($F16),2,1),""))</f>
        <v/>
      </c>
      <c r="AA16" s="13">
        <f>IF(OR($C16="",$E16=""),"",IF(AND($C16&lt;=AA$5+6,$E16&gt;=AA$5),IF(AA$5&lt;$C16+($E16-$C16)*N($F16),2,1),""))</f>
        <v/>
      </c>
      <c r="AB16" s="13">
        <f>IF(OR($C16="",$E16=""),"",IF(AND($C16&lt;=AB$5+6,$E16&gt;=AB$5),IF(AB$5&lt;$C16+($E16-$C16)*N($F16),2,1),""))</f>
        <v/>
      </c>
      <c r="AC16" s="13">
        <f>IF(OR($C16="",$E16=""),"",IF(AND($C16&lt;=AC$5+6,$E16&gt;=AC$5),IF(AC$5&lt;$C16+($E16-$C16)*N($F16),2,1),""))</f>
        <v/>
      </c>
      <c r="AD16" s="13">
        <f>IF(OR($C16="",$E16=""),"",IF(AND($C16&lt;=AD$5+6,$E16&gt;=AD$5),IF(AD$5&lt;$C16+($E16-$C16)*N($F16),2,1),""))</f>
        <v/>
      </c>
      <c r="AE16" s="13">
        <f>IF(OR($C16="",$E16=""),"",IF(AND($C16&lt;=AE$5+6,$E16&gt;=AE$5),IF(AE$5&lt;$C16+($E16-$C16)*N($F16),2,1),""))</f>
        <v/>
      </c>
      <c r="AF16" s="13">
        <f>IF(OR($C16="",$E16=""),"",IF(AND($C16&lt;=AF$5+6,$E16&gt;=AF$5),IF(AF$5&lt;$C16+($E16-$C16)*N($F16),2,1),""))</f>
        <v/>
      </c>
      <c r="AG16" s="13">
        <f>IF(OR($C16="",$E16=""),"",IF(AND($C16&lt;=AG$5+6,$E16&gt;=AG$5),IF(AG$5&lt;$C16+($E16-$C16)*N($F16),2,1),""))</f>
        <v/>
      </c>
    </row>
    <row r="17">
      <c r="A17" s="9" t="n"/>
      <c r="B17" s="9" t="n"/>
      <c r="C17" s="10" t="n"/>
      <c r="D17" s="9" t="n"/>
      <c r="E17" s="11">
        <f>IF(OR(C17="",D17=""),"",WORKDAY(C17,D17-1))</f>
        <v/>
      </c>
      <c r="F17" s="12" t="n"/>
      <c r="G17">
        <f>IF(A17="","",IF(F17&gt;=1,"Done",IF(AND(E17&lt;&gt;"",E17&lt;TODAY()),"Late",IF(AND(C17&lt;&gt;"",C17&lt;=TODAY()),"In progress","Not started"))))</f>
        <v/>
      </c>
      <c r="H17" s="13">
        <f>IF(OR($C17="",$E17=""),"",IF(AND($C17&lt;=H$5+6,$E17&gt;=H$5),IF(H$5&lt;$C17+($E17-$C17)*N($F17),2,1),""))</f>
        <v/>
      </c>
      <c r="I17" s="13">
        <f>IF(OR($C17="",$E17=""),"",IF(AND($C17&lt;=I$5+6,$E17&gt;=I$5),IF(I$5&lt;$C17+($E17-$C17)*N($F17),2,1),""))</f>
        <v/>
      </c>
      <c r="J17" s="13">
        <f>IF(OR($C17="",$E17=""),"",IF(AND($C17&lt;=J$5+6,$E17&gt;=J$5),IF(J$5&lt;$C17+($E17-$C17)*N($F17),2,1),""))</f>
        <v/>
      </c>
      <c r="K17" s="13">
        <f>IF(OR($C17="",$E17=""),"",IF(AND($C17&lt;=K$5+6,$E17&gt;=K$5),IF(K$5&lt;$C17+($E17-$C17)*N($F17),2,1),""))</f>
        <v/>
      </c>
      <c r="L17" s="13">
        <f>IF(OR($C17="",$E17=""),"",IF(AND($C17&lt;=L$5+6,$E17&gt;=L$5),IF(L$5&lt;$C17+($E17-$C17)*N($F17),2,1),""))</f>
        <v/>
      </c>
      <c r="M17" s="13">
        <f>IF(OR($C17="",$E17=""),"",IF(AND($C17&lt;=M$5+6,$E17&gt;=M$5),IF(M$5&lt;$C17+($E17-$C17)*N($F17),2,1),""))</f>
        <v/>
      </c>
      <c r="N17" s="13">
        <f>IF(OR($C17="",$E17=""),"",IF(AND($C17&lt;=N$5+6,$E17&gt;=N$5),IF(N$5&lt;$C17+($E17-$C17)*N($F17),2,1),""))</f>
        <v/>
      </c>
      <c r="O17" s="13">
        <f>IF(OR($C17="",$E17=""),"",IF(AND($C17&lt;=O$5+6,$E17&gt;=O$5),IF(O$5&lt;$C17+($E17-$C17)*N($F17),2,1),""))</f>
        <v/>
      </c>
      <c r="P17" s="13">
        <f>IF(OR($C17="",$E17=""),"",IF(AND($C17&lt;=P$5+6,$E17&gt;=P$5),IF(P$5&lt;$C17+($E17-$C17)*N($F17),2,1),""))</f>
        <v/>
      </c>
      <c r="Q17" s="13">
        <f>IF(OR($C17="",$E17=""),"",IF(AND($C17&lt;=Q$5+6,$E17&gt;=Q$5),IF(Q$5&lt;$C17+($E17-$C17)*N($F17),2,1),""))</f>
        <v/>
      </c>
      <c r="R17" s="13">
        <f>IF(OR($C17="",$E17=""),"",IF(AND($C17&lt;=R$5+6,$E17&gt;=R$5),IF(R$5&lt;$C17+($E17-$C17)*N($F17),2,1),""))</f>
        <v/>
      </c>
      <c r="S17" s="13">
        <f>IF(OR($C17="",$E17=""),"",IF(AND($C17&lt;=S$5+6,$E17&gt;=S$5),IF(S$5&lt;$C17+($E17-$C17)*N($F17),2,1),""))</f>
        <v/>
      </c>
      <c r="T17" s="13">
        <f>IF(OR($C17="",$E17=""),"",IF(AND($C17&lt;=T$5+6,$E17&gt;=T$5),IF(T$5&lt;$C17+($E17-$C17)*N($F17),2,1),""))</f>
        <v/>
      </c>
      <c r="U17" s="13">
        <f>IF(OR($C17="",$E17=""),"",IF(AND($C17&lt;=U$5+6,$E17&gt;=U$5),IF(U$5&lt;$C17+($E17-$C17)*N($F17),2,1),""))</f>
        <v/>
      </c>
      <c r="V17" s="13">
        <f>IF(OR($C17="",$E17=""),"",IF(AND($C17&lt;=V$5+6,$E17&gt;=V$5),IF(V$5&lt;$C17+($E17-$C17)*N($F17),2,1),""))</f>
        <v/>
      </c>
      <c r="W17" s="13">
        <f>IF(OR($C17="",$E17=""),"",IF(AND($C17&lt;=W$5+6,$E17&gt;=W$5),IF(W$5&lt;$C17+($E17-$C17)*N($F17),2,1),""))</f>
        <v/>
      </c>
      <c r="X17" s="13">
        <f>IF(OR($C17="",$E17=""),"",IF(AND($C17&lt;=X$5+6,$E17&gt;=X$5),IF(X$5&lt;$C17+($E17-$C17)*N($F17),2,1),""))</f>
        <v/>
      </c>
      <c r="Y17" s="13">
        <f>IF(OR($C17="",$E17=""),"",IF(AND($C17&lt;=Y$5+6,$E17&gt;=Y$5),IF(Y$5&lt;$C17+($E17-$C17)*N($F17),2,1),""))</f>
        <v/>
      </c>
      <c r="Z17" s="13">
        <f>IF(OR($C17="",$E17=""),"",IF(AND($C17&lt;=Z$5+6,$E17&gt;=Z$5),IF(Z$5&lt;$C17+($E17-$C17)*N($F17),2,1),""))</f>
        <v/>
      </c>
      <c r="AA17" s="13">
        <f>IF(OR($C17="",$E17=""),"",IF(AND($C17&lt;=AA$5+6,$E17&gt;=AA$5),IF(AA$5&lt;$C17+($E17-$C17)*N($F17),2,1),""))</f>
        <v/>
      </c>
      <c r="AB17" s="13">
        <f>IF(OR($C17="",$E17=""),"",IF(AND($C17&lt;=AB$5+6,$E17&gt;=AB$5),IF(AB$5&lt;$C17+($E17-$C17)*N($F17),2,1),""))</f>
        <v/>
      </c>
      <c r="AC17" s="13">
        <f>IF(OR($C17="",$E17=""),"",IF(AND($C17&lt;=AC$5+6,$E17&gt;=AC$5),IF(AC$5&lt;$C17+($E17-$C17)*N($F17),2,1),""))</f>
        <v/>
      </c>
      <c r="AD17" s="13">
        <f>IF(OR($C17="",$E17=""),"",IF(AND($C17&lt;=AD$5+6,$E17&gt;=AD$5),IF(AD$5&lt;$C17+($E17-$C17)*N($F17),2,1),""))</f>
        <v/>
      </c>
      <c r="AE17" s="13">
        <f>IF(OR($C17="",$E17=""),"",IF(AND($C17&lt;=AE$5+6,$E17&gt;=AE$5),IF(AE$5&lt;$C17+($E17-$C17)*N($F17),2,1),""))</f>
        <v/>
      </c>
      <c r="AF17" s="13">
        <f>IF(OR($C17="",$E17=""),"",IF(AND($C17&lt;=AF$5+6,$E17&gt;=AF$5),IF(AF$5&lt;$C17+($E17-$C17)*N($F17),2,1),""))</f>
        <v/>
      </c>
      <c r="AG17" s="13">
        <f>IF(OR($C17="",$E17=""),"",IF(AND($C17&lt;=AG$5+6,$E17&gt;=AG$5),IF(AG$5&lt;$C17+($E17-$C17)*N($F17),2,1),""))</f>
        <v/>
      </c>
    </row>
    <row r="18">
      <c r="A18" s="9" t="n"/>
      <c r="B18" s="9" t="n"/>
      <c r="C18" s="10" t="n"/>
      <c r="D18" s="9" t="n"/>
      <c r="E18" s="11">
        <f>IF(OR(C18="",D18=""),"",WORKDAY(C18,D18-1))</f>
        <v/>
      </c>
      <c r="F18" s="12" t="n"/>
      <c r="G18">
        <f>IF(A18="","",IF(F18&gt;=1,"Done",IF(AND(E18&lt;&gt;"",E18&lt;TODAY()),"Late",IF(AND(C18&lt;&gt;"",C18&lt;=TODAY()),"In progress","Not started"))))</f>
        <v/>
      </c>
      <c r="H18" s="13">
        <f>IF(OR($C18="",$E18=""),"",IF(AND($C18&lt;=H$5+6,$E18&gt;=H$5),IF(H$5&lt;$C18+($E18-$C18)*N($F18),2,1),""))</f>
        <v/>
      </c>
      <c r="I18" s="13">
        <f>IF(OR($C18="",$E18=""),"",IF(AND($C18&lt;=I$5+6,$E18&gt;=I$5),IF(I$5&lt;$C18+($E18-$C18)*N($F18),2,1),""))</f>
        <v/>
      </c>
      <c r="J18" s="13">
        <f>IF(OR($C18="",$E18=""),"",IF(AND($C18&lt;=J$5+6,$E18&gt;=J$5),IF(J$5&lt;$C18+($E18-$C18)*N($F18),2,1),""))</f>
        <v/>
      </c>
      <c r="K18" s="13">
        <f>IF(OR($C18="",$E18=""),"",IF(AND($C18&lt;=K$5+6,$E18&gt;=K$5),IF(K$5&lt;$C18+($E18-$C18)*N($F18),2,1),""))</f>
        <v/>
      </c>
      <c r="L18" s="13">
        <f>IF(OR($C18="",$E18=""),"",IF(AND($C18&lt;=L$5+6,$E18&gt;=L$5),IF(L$5&lt;$C18+($E18-$C18)*N($F18),2,1),""))</f>
        <v/>
      </c>
      <c r="M18" s="13">
        <f>IF(OR($C18="",$E18=""),"",IF(AND($C18&lt;=M$5+6,$E18&gt;=M$5),IF(M$5&lt;$C18+($E18-$C18)*N($F18),2,1),""))</f>
        <v/>
      </c>
      <c r="N18" s="13">
        <f>IF(OR($C18="",$E18=""),"",IF(AND($C18&lt;=N$5+6,$E18&gt;=N$5),IF(N$5&lt;$C18+($E18-$C18)*N($F18),2,1),""))</f>
        <v/>
      </c>
      <c r="O18" s="13">
        <f>IF(OR($C18="",$E18=""),"",IF(AND($C18&lt;=O$5+6,$E18&gt;=O$5),IF(O$5&lt;$C18+($E18-$C18)*N($F18),2,1),""))</f>
        <v/>
      </c>
      <c r="P18" s="13">
        <f>IF(OR($C18="",$E18=""),"",IF(AND($C18&lt;=P$5+6,$E18&gt;=P$5),IF(P$5&lt;$C18+($E18-$C18)*N($F18),2,1),""))</f>
        <v/>
      </c>
      <c r="Q18" s="13">
        <f>IF(OR($C18="",$E18=""),"",IF(AND($C18&lt;=Q$5+6,$E18&gt;=Q$5),IF(Q$5&lt;$C18+($E18-$C18)*N($F18),2,1),""))</f>
        <v/>
      </c>
      <c r="R18" s="13">
        <f>IF(OR($C18="",$E18=""),"",IF(AND($C18&lt;=R$5+6,$E18&gt;=R$5),IF(R$5&lt;$C18+($E18-$C18)*N($F18),2,1),""))</f>
        <v/>
      </c>
      <c r="S18" s="13">
        <f>IF(OR($C18="",$E18=""),"",IF(AND($C18&lt;=S$5+6,$E18&gt;=S$5),IF(S$5&lt;$C18+($E18-$C18)*N($F18),2,1),""))</f>
        <v/>
      </c>
      <c r="T18" s="13">
        <f>IF(OR($C18="",$E18=""),"",IF(AND($C18&lt;=T$5+6,$E18&gt;=T$5),IF(T$5&lt;$C18+($E18-$C18)*N($F18),2,1),""))</f>
        <v/>
      </c>
      <c r="U18" s="13">
        <f>IF(OR($C18="",$E18=""),"",IF(AND($C18&lt;=U$5+6,$E18&gt;=U$5),IF(U$5&lt;$C18+($E18-$C18)*N($F18),2,1),""))</f>
        <v/>
      </c>
      <c r="V18" s="13">
        <f>IF(OR($C18="",$E18=""),"",IF(AND($C18&lt;=V$5+6,$E18&gt;=V$5),IF(V$5&lt;$C18+($E18-$C18)*N($F18),2,1),""))</f>
        <v/>
      </c>
      <c r="W18" s="13">
        <f>IF(OR($C18="",$E18=""),"",IF(AND($C18&lt;=W$5+6,$E18&gt;=W$5),IF(W$5&lt;$C18+($E18-$C18)*N($F18),2,1),""))</f>
        <v/>
      </c>
      <c r="X18" s="13">
        <f>IF(OR($C18="",$E18=""),"",IF(AND($C18&lt;=X$5+6,$E18&gt;=X$5),IF(X$5&lt;$C18+($E18-$C18)*N($F18),2,1),""))</f>
        <v/>
      </c>
      <c r="Y18" s="13">
        <f>IF(OR($C18="",$E18=""),"",IF(AND($C18&lt;=Y$5+6,$E18&gt;=Y$5),IF(Y$5&lt;$C18+($E18-$C18)*N($F18),2,1),""))</f>
        <v/>
      </c>
      <c r="Z18" s="13">
        <f>IF(OR($C18="",$E18=""),"",IF(AND($C18&lt;=Z$5+6,$E18&gt;=Z$5),IF(Z$5&lt;$C18+($E18-$C18)*N($F18),2,1),""))</f>
        <v/>
      </c>
      <c r="AA18" s="13">
        <f>IF(OR($C18="",$E18=""),"",IF(AND($C18&lt;=AA$5+6,$E18&gt;=AA$5),IF(AA$5&lt;$C18+($E18-$C18)*N($F18),2,1),""))</f>
        <v/>
      </c>
      <c r="AB18" s="13">
        <f>IF(OR($C18="",$E18=""),"",IF(AND($C18&lt;=AB$5+6,$E18&gt;=AB$5),IF(AB$5&lt;$C18+($E18-$C18)*N($F18),2,1),""))</f>
        <v/>
      </c>
      <c r="AC18" s="13">
        <f>IF(OR($C18="",$E18=""),"",IF(AND($C18&lt;=AC$5+6,$E18&gt;=AC$5),IF(AC$5&lt;$C18+($E18-$C18)*N($F18),2,1),""))</f>
        <v/>
      </c>
      <c r="AD18" s="13">
        <f>IF(OR($C18="",$E18=""),"",IF(AND($C18&lt;=AD$5+6,$E18&gt;=AD$5),IF(AD$5&lt;$C18+($E18-$C18)*N($F18),2,1),""))</f>
        <v/>
      </c>
      <c r="AE18" s="13">
        <f>IF(OR($C18="",$E18=""),"",IF(AND($C18&lt;=AE$5+6,$E18&gt;=AE$5),IF(AE$5&lt;$C18+($E18-$C18)*N($F18),2,1),""))</f>
        <v/>
      </c>
      <c r="AF18" s="13">
        <f>IF(OR($C18="",$E18=""),"",IF(AND($C18&lt;=AF$5+6,$E18&gt;=AF$5),IF(AF$5&lt;$C18+($E18-$C18)*N($F18),2,1),""))</f>
        <v/>
      </c>
      <c r="AG18" s="13">
        <f>IF(OR($C18="",$E18=""),"",IF(AND($C18&lt;=AG$5+6,$E18&gt;=AG$5),IF(AG$5&lt;$C18+($E18-$C18)*N($F18),2,1),""))</f>
        <v/>
      </c>
    </row>
    <row r="19">
      <c r="A19" s="9" t="n"/>
      <c r="B19" s="9" t="n"/>
      <c r="C19" s="10" t="n"/>
      <c r="D19" s="9" t="n"/>
      <c r="E19" s="11">
        <f>IF(OR(C19="",D19=""),"",WORKDAY(C19,D19-1))</f>
        <v/>
      </c>
      <c r="F19" s="12" t="n"/>
      <c r="G19">
        <f>IF(A19="","",IF(F19&gt;=1,"Done",IF(AND(E19&lt;&gt;"",E19&lt;TODAY()),"Late",IF(AND(C19&lt;&gt;"",C19&lt;=TODAY()),"In progress","Not started"))))</f>
        <v/>
      </c>
      <c r="H19" s="13">
        <f>IF(OR($C19="",$E19=""),"",IF(AND($C19&lt;=H$5+6,$E19&gt;=H$5),IF(H$5&lt;$C19+($E19-$C19)*N($F19),2,1),""))</f>
        <v/>
      </c>
      <c r="I19" s="13">
        <f>IF(OR($C19="",$E19=""),"",IF(AND($C19&lt;=I$5+6,$E19&gt;=I$5),IF(I$5&lt;$C19+($E19-$C19)*N($F19),2,1),""))</f>
        <v/>
      </c>
      <c r="J19" s="13">
        <f>IF(OR($C19="",$E19=""),"",IF(AND($C19&lt;=J$5+6,$E19&gt;=J$5),IF(J$5&lt;$C19+($E19-$C19)*N($F19),2,1),""))</f>
        <v/>
      </c>
      <c r="K19" s="13">
        <f>IF(OR($C19="",$E19=""),"",IF(AND($C19&lt;=K$5+6,$E19&gt;=K$5),IF(K$5&lt;$C19+($E19-$C19)*N($F19),2,1),""))</f>
        <v/>
      </c>
      <c r="L19" s="13">
        <f>IF(OR($C19="",$E19=""),"",IF(AND($C19&lt;=L$5+6,$E19&gt;=L$5),IF(L$5&lt;$C19+($E19-$C19)*N($F19),2,1),""))</f>
        <v/>
      </c>
      <c r="M19" s="13">
        <f>IF(OR($C19="",$E19=""),"",IF(AND($C19&lt;=M$5+6,$E19&gt;=M$5),IF(M$5&lt;$C19+($E19-$C19)*N($F19),2,1),""))</f>
        <v/>
      </c>
      <c r="N19" s="13">
        <f>IF(OR($C19="",$E19=""),"",IF(AND($C19&lt;=N$5+6,$E19&gt;=N$5),IF(N$5&lt;$C19+($E19-$C19)*N($F19),2,1),""))</f>
        <v/>
      </c>
      <c r="O19" s="13">
        <f>IF(OR($C19="",$E19=""),"",IF(AND($C19&lt;=O$5+6,$E19&gt;=O$5),IF(O$5&lt;$C19+($E19-$C19)*N($F19),2,1),""))</f>
        <v/>
      </c>
      <c r="P19" s="13">
        <f>IF(OR($C19="",$E19=""),"",IF(AND($C19&lt;=P$5+6,$E19&gt;=P$5),IF(P$5&lt;$C19+($E19-$C19)*N($F19),2,1),""))</f>
        <v/>
      </c>
      <c r="Q19" s="13">
        <f>IF(OR($C19="",$E19=""),"",IF(AND($C19&lt;=Q$5+6,$E19&gt;=Q$5),IF(Q$5&lt;$C19+($E19-$C19)*N($F19),2,1),""))</f>
        <v/>
      </c>
      <c r="R19" s="13">
        <f>IF(OR($C19="",$E19=""),"",IF(AND($C19&lt;=R$5+6,$E19&gt;=R$5),IF(R$5&lt;$C19+($E19-$C19)*N($F19),2,1),""))</f>
        <v/>
      </c>
      <c r="S19" s="13">
        <f>IF(OR($C19="",$E19=""),"",IF(AND($C19&lt;=S$5+6,$E19&gt;=S$5),IF(S$5&lt;$C19+($E19-$C19)*N($F19),2,1),""))</f>
        <v/>
      </c>
      <c r="T19" s="13">
        <f>IF(OR($C19="",$E19=""),"",IF(AND($C19&lt;=T$5+6,$E19&gt;=T$5),IF(T$5&lt;$C19+($E19-$C19)*N($F19),2,1),""))</f>
        <v/>
      </c>
      <c r="U19" s="13">
        <f>IF(OR($C19="",$E19=""),"",IF(AND($C19&lt;=U$5+6,$E19&gt;=U$5),IF(U$5&lt;$C19+($E19-$C19)*N($F19),2,1),""))</f>
        <v/>
      </c>
      <c r="V19" s="13">
        <f>IF(OR($C19="",$E19=""),"",IF(AND($C19&lt;=V$5+6,$E19&gt;=V$5),IF(V$5&lt;$C19+($E19-$C19)*N($F19),2,1),""))</f>
        <v/>
      </c>
      <c r="W19" s="13">
        <f>IF(OR($C19="",$E19=""),"",IF(AND($C19&lt;=W$5+6,$E19&gt;=W$5),IF(W$5&lt;$C19+($E19-$C19)*N($F19),2,1),""))</f>
        <v/>
      </c>
      <c r="X19" s="13">
        <f>IF(OR($C19="",$E19=""),"",IF(AND($C19&lt;=X$5+6,$E19&gt;=X$5),IF(X$5&lt;$C19+($E19-$C19)*N($F19),2,1),""))</f>
        <v/>
      </c>
      <c r="Y19" s="13">
        <f>IF(OR($C19="",$E19=""),"",IF(AND($C19&lt;=Y$5+6,$E19&gt;=Y$5),IF(Y$5&lt;$C19+($E19-$C19)*N($F19),2,1),""))</f>
        <v/>
      </c>
      <c r="Z19" s="13">
        <f>IF(OR($C19="",$E19=""),"",IF(AND($C19&lt;=Z$5+6,$E19&gt;=Z$5),IF(Z$5&lt;$C19+($E19-$C19)*N($F19),2,1),""))</f>
        <v/>
      </c>
      <c r="AA19" s="13">
        <f>IF(OR($C19="",$E19=""),"",IF(AND($C19&lt;=AA$5+6,$E19&gt;=AA$5),IF(AA$5&lt;$C19+($E19-$C19)*N($F19),2,1),""))</f>
        <v/>
      </c>
      <c r="AB19" s="13">
        <f>IF(OR($C19="",$E19=""),"",IF(AND($C19&lt;=AB$5+6,$E19&gt;=AB$5),IF(AB$5&lt;$C19+($E19-$C19)*N($F19),2,1),""))</f>
        <v/>
      </c>
      <c r="AC19" s="13">
        <f>IF(OR($C19="",$E19=""),"",IF(AND($C19&lt;=AC$5+6,$E19&gt;=AC$5),IF(AC$5&lt;$C19+($E19-$C19)*N($F19),2,1),""))</f>
        <v/>
      </c>
      <c r="AD19" s="13">
        <f>IF(OR($C19="",$E19=""),"",IF(AND($C19&lt;=AD$5+6,$E19&gt;=AD$5),IF(AD$5&lt;$C19+($E19-$C19)*N($F19),2,1),""))</f>
        <v/>
      </c>
      <c r="AE19" s="13">
        <f>IF(OR($C19="",$E19=""),"",IF(AND($C19&lt;=AE$5+6,$E19&gt;=AE$5),IF(AE$5&lt;$C19+($E19-$C19)*N($F19),2,1),""))</f>
        <v/>
      </c>
      <c r="AF19" s="13">
        <f>IF(OR($C19="",$E19=""),"",IF(AND($C19&lt;=AF$5+6,$E19&gt;=AF$5),IF(AF$5&lt;$C19+($E19-$C19)*N($F19),2,1),""))</f>
        <v/>
      </c>
      <c r="AG19" s="13">
        <f>IF(OR($C19="",$E19=""),"",IF(AND($C19&lt;=AG$5+6,$E19&gt;=AG$5),IF(AG$5&lt;$C19+($E19-$C19)*N($F19),2,1),""))</f>
        <v/>
      </c>
    </row>
    <row r="20">
      <c r="A20" s="9" t="n"/>
      <c r="B20" s="9" t="n"/>
      <c r="C20" s="10" t="n"/>
      <c r="D20" s="9" t="n"/>
      <c r="E20" s="11">
        <f>IF(OR(C20="",D20=""),"",WORKDAY(C20,D20-1))</f>
        <v/>
      </c>
      <c r="F20" s="12" t="n"/>
      <c r="G20">
        <f>IF(A20="","",IF(F20&gt;=1,"Done",IF(AND(E20&lt;&gt;"",E20&lt;TODAY()),"Late",IF(AND(C20&lt;&gt;"",C20&lt;=TODAY()),"In progress","Not started"))))</f>
        <v/>
      </c>
      <c r="H20" s="13">
        <f>IF(OR($C20="",$E20=""),"",IF(AND($C20&lt;=H$5+6,$E20&gt;=H$5),IF(H$5&lt;$C20+($E20-$C20)*N($F20),2,1),""))</f>
        <v/>
      </c>
      <c r="I20" s="13">
        <f>IF(OR($C20="",$E20=""),"",IF(AND($C20&lt;=I$5+6,$E20&gt;=I$5),IF(I$5&lt;$C20+($E20-$C20)*N($F20),2,1),""))</f>
        <v/>
      </c>
      <c r="J20" s="13">
        <f>IF(OR($C20="",$E20=""),"",IF(AND($C20&lt;=J$5+6,$E20&gt;=J$5),IF(J$5&lt;$C20+($E20-$C20)*N($F20),2,1),""))</f>
        <v/>
      </c>
      <c r="K20" s="13">
        <f>IF(OR($C20="",$E20=""),"",IF(AND($C20&lt;=K$5+6,$E20&gt;=K$5),IF(K$5&lt;$C20+($E20-$C20)*N($F20),2,1),""))</f>
        <v/>
      </c>
      <c r="L20" s="13">
        <f>IF(OR($C20="",$E20=""),"",IF(AND($C20&lt;=L$5+6,$E20&gt;=L$5),IF(L$5&lt;$C20+($E20-$C20)*N($F20),2,1),""))</f>
        <v/>
      </c>
      <c r="M20" s="13">
        <f>IF(OR($C20="",$E20=""),"",IF(AND($C20&lt;=M$5+6,$E20&gt;=M$5),IF(M$5&lt;$C20+($E20-$C20)*N($F20),2,1),""))</f>
        <v/>
      </c>
      <c r="N20" s="13">
        <f>IF(OR($C20="",$E20=""),"",IF(AND($C20&lt;=N$5+6,$E20&gt;=N$5),IF(N$5&lt;$C20+($E20-$C20)*N($F20),2,1),""))</f>
        <v/>
      </c>
      <c r="O20" s="13">
        <f>IF(OR($C20="",$E20=""),"",IF(AND($C20&lt;=O$5+6,$E20&gt;=O$5),IF(O$5&lt;$C20+($E20-$C20)*N($F20),2,1),""))</f>
        <v/>
      </c>
      <c r="P20" s="13">
        <f>IF(OR($C20="",$E20=""),"",IF(AND($C20&lt;=P$5+6,$E20&gt;=P$5),IF(P$5&lt;$C20+($E20-$C20)*N($F20),2,1),""))</f>
        <v/>
      </c>
      <c r="Q20" s="13">
        <f>IF(OR($C20="",$E20=""),"",IF(AND($C20&lt;=Q$5+6,$E20&gt;=Q$5),IF(Q$5&lt;$C20+($E20-$C20)*N($F20),2,1),""))</f>
        <v/>
      </c>
      <c r="R20" s="13">
        <f>IF(OR($C20="",$E20=""),"",IF(AND($C20&lt;=R$5+6,$E20&gt;=R$5),IF(R$5&lt;$C20+($E20-$C20)*N($F20),2,1),""))</f>
        <v/>
      </c>
      <c r="S20" s="13">
        <f>IF(OR($C20="",$E20=""),"",IF(AND($C20&lt;=S$5+6,$E20&gt;=S$5),IF(S$5&lt;$C20+($E20-$C20)*N($F20),2,1),""))</f>
        <v/>
      </c>
      <c r="T20" s="13">
        <f>IF(OR($C20="",$E20=""),"",IF(AND($C20&lt;=T$5+6,$E20&gt;=T$5),IF(T$5&lt;$C20+($E20-$C20)*N($F20),2,1),""))</f>
        <v/>
      </c>
      <c r="U20" s="13">
        <f>IF(OR($C20="",$E20=""),"",IF(AND($C20&lt;=U$5+6,$E20&gt;=U$5),IF(U$5&lt;$C20+($E20-$C20)*N($F20),2,1),""))</f>
        <v/>
      </c>
      <c r="V20" s="13">
        <f>IF(OR($C20="",$E20=""),"",IF(AND($C20&lt;=V$5+6,$E20&gt;=V$5),IF(V$5&lt;$C20+($E20-$C20)*N($F20),2,1),""))</f>
        <v/>
      </c>
      <c r="W20" s="13">
        <f>IF(OR($C20="",$E20=""),"",IF(AND($C20&lt;=W$5+6,$E20&gt;=W$5),IF(W$5&lt;$C20+($E20-$C20)*N($F20),2,1),""))</f>
        <v/>
      </c>
      <c r="X20" s="13">
        <f>IF(OR($C20="",$E20=""),"",IF(AND($C20&lt;=X$5+6,$E20&gt;=X$5),IF(X$5&lt;$C20+($E20-$C20)*N($F20),2,1),""))</f>
        <v/>
      </c>
      <c r="Y20" s="13">
        <f>IF(OR($C20="",$E20=""),"",IF(AND($C20&lt;=Y$5+6,$E20&gt;=Y$5),IF(Y$5&lt;$C20+($E20-$C20)*N($F20),2,1),""))</f>
        <v/>
      </c>
      <c r="Z20" s="13">
        <f>IF(OR($C20="",$E20=""),"",IF(AND($C20&lt;=Z$5+6,$E20&gt;=Z$5),IF(Z$5&lt;$C20+($E20-$C20)*N($F20),2,1),""))</f>
        <v/>
      </c>
      <c r="AA20" s="13">
        <f>IF(OR($C20="",$E20=""),"",IF(AND($C20&lt;=AA$5+6,$E20&gt;=AA$5),IF(AA$5&lt;$C20+($E20-$C20)*N($F20),2,1),""))</f>
        <v/>
      </c>
      <c r="AB20" s="13">
        <f>IF(OR($C20="",$E20=""),"",IF(AND($C20&lt;=AB$5+6,$E20&gt;=AB$5),IF(AB$5&lt;$C20+($E20-$C20)*N($F20),2,1),""))</f>
        <v/>
      </c>
      <c r="AC20" s="13">
        <f>IF(OR($C20="",$E20=""),"",IF(AND($C20&lt;=AC$5+6,$E20&gt;=AC$5),IF(AC$5&lt;$C20+($E20-$C20)*N($F20),2,1),""))</f>
        <v/>
      </c>
      <c r="AD20" s="13">
        <f>IF(OR($C20="",$E20=""),"",IF(AND($C20&lt;=AD$5+6,$E20&gt;=AD$5),IF(AD$5&lt;$C20+($E20-$C20)*N($F20),2,1),""))</f>
        <v/>
      </c>
      <c r="AE20" s="13">
        <f>IF(OR($C20="",$E20=""),"",IF(AND($C20&lt;=AE$5+6,$E20&gt;=AE$5),IF(AE$5&lt;$C20+($E20-$C20)*N($F20),2,1),""))</f>
        <v/>
      </c>
      <c r="AF20" s="13">
        <f>IF(OR($C20="",$E20=""),"",IF(AND($C20&lt;=AF$5+6,$E20&gt;=AF$5),IF(AF$5&lt;$C20+($E20-$C20)*N($F20),2,1),""))</f>
        <v/>
      </c>
      <c r="AG20" s="13">
        <f>IF(OR($C20="",$E20=""),"",IF(AND($C20&lt;=AG$5+6,$E20&gt;=AG$5),IF(AG$5&lt;$C20+($E20-$C20)*N($F20),2,1),""))</f>
        <v/>
      </c>
    </row>
    <row r="21">
      <c r="A21" s="9" t="n"/>
      <c r="B21" s="9" t="n"/>
      <c r="C21" s="10" t="n"/>
      <c r="D21" s="9" t="n"/>
      <c r="E21" s="11">
        <f>IF(OR(C21="",D21=""),"",WORKDAY(C21,D21-1))</f>
        <v/>
      </c>
      <c r="F21" s="12" t="n"/>
      <c r="G21">
        <f>IF(A21="","",IF(F21&gt;=1,"Done",IF(AND(E21&lt;&gt;"",E21&lt;TODAY()),"Late",IF(AND(C21&lt;&gt;"",C21&lt;=TODAY()),"In progress","Not started"))))</f>
        <v/>
      </c>
      <c r="H21" s="13">
        <f>IF(OR($C21="",$E21=""),"",IF(AND($C21&lt;=H$5+6,$E21&gt;=H$5),IF(H$5&lt;$C21+($E21-$C21)*N($F21),2,1),""))</f>
        <v/>
      </c>
      <c r="I21" s="13">
        <f>IF(OR($C21="",$E21=""),"",IF(AND($C21&lt;=I$5+6,$E21&gt;=I$5),IF(I$5&lt;$C21+($E21-$C21)*N($F21),2,1),""))</f>
        <v/>
      </c>
      <c r="J21" s="13">
        <f>IF(OR($C21="",$E21=""),"",IF(AND($C21&lt;=J$5+6,$E21&gt;=J$5),IF(J$5&lt;$C21+($E21-$C21)*N($F21),2,1),""))</f>
        <v/>
      </c>
      <c r="K21" s="13">
        <f>IF(OR($C21="",$E21=""),"",IF(AND($C21&lt;=K$5+6,$E21&gt;=K$5),IF(K$5&lt;$C21+($E21-$C21)*N($F21),2,1),""))</f>
        <v/>
      </c>
      <c r="L21" s="13">
        <f>IF(OR($C21="",$E21=""),"",IF(AND($C21&lt;=L$5+6,$E21&gt;=L$5),IF(L$5&lt;$C21+($E21-$C21)*N($F21),2,1),""))</f>
        <v/>
      </c>
      <c r="M21" s="13">
        <f>IF(OR($C21="",$E21=""),"",IF(AND($C21&lt;=M$5+6,$E21&gt;=M$5),IF(M$5&lt;$C21+($E21-$C21)*N($F21),2,1),""))</f>
        <v/>
      </c>
      <c r="N21" s="13">
        <f>IF(OR($C21="",$E21=""),"",IF(AND($C21&lt;=N$5+6,$E21&gt;=N$5),IF(N$5&lt;$C21+($E21-$C21)*N($F21),2,1),""))</f>
        <v/>
      </c>
      <c r="O21" s="13">
        <f>IF(OR($C21="",$E21=""),"",IF(AND($C21&lt;=O$5+6,$E21&gt;=O$5),IF(O$5&lt;$C21+($E21-$C21)*N($F21),2,1),""))</f>
        <v/>
      </c>
      <c r="P21" s="13">
        <f>IF(OR($C21="",$E21=""),"",IF(AND($C21&lt;=P$5+6,$E21&gt;=P$5),IF(P$5&lt;$C21+($E21-$C21)*N($F21),2,1),""))</f>
        <v/>
      </c>
      <c r="Q21" s="13">
        <f>IF(OR($C21="",$E21=""),"",IF(AND($C21&lt;=Q$5+6,$E21&gt;=Q$5),IF(Q$5&lt;$C21+($E21-$C21)*N($F21),2,1),""))</f>
        <v/>
      </c>
      <c r="R21" s="13">
        <f>IF(OR($C21="",$E21=""),"",IF(AND($C21&lt;=R$5+6,$E21&gt;=R$5),IF(R$5&lt;$C21+($E21-$C21)*N($F21),2,1),""))</f>
        <v/>
      </c>
      <c r="S21" s="13">
        <f>IF(OR($C21="",$E21=""),"",IF(AND($C21&lt;=S$5+6,$E21&gt;=S$5),IF(S$5&lt;$C21+($E21-$C21)*N($F21),2,1),""))</f>
        <v/>
      </c>
      <c r="T21" s="13">
        <f>IF(OR($C21="",$E21=""),"",IF(AND($C21&lt;=T$5+6,$E21&gt;=T$5),IF(T$5&lt;$C21+($E21-$C21)*N($F21),2,1),""))</f>
        <v/>
      </c>
      <c r="U21" s="13">
        <f>IF(OR($C21="",$E21=""),"",IF(AND($C21&lt;=U$5+6,$E21&gt;=U$5),IF(U$5&lt;$C21+($E21-$C21)*N($F21),2,1),""))</f>
        <v/>
      </c>
      <c r="V21" s="13">
        <f>IF(OR($C21="",$E21=""),"",IF(AND($C21&lt;=V$5+6,$E21&gt;=V$5),IF(V$5&lt;$C21+($E21-$C21)*N($F21),2,1),""))</f>
        <v/>
      </c>
      <c r="W21" s="13">
        <f>IF(OR($C21="",$E21=""),"",IF(AND($C21&lt;=W$5+6,$E21&gt;=W$5),IF(W$5&lt;$C21+($E21-$C21)*N($F21),2,1),""))</f>
        <v/>
      </c>
      <c r="X21" s="13">
        <f>IF(OR($C21="",$E21=""),"",IF(AND($C21&lt;=X$5+6,$E21&gt;=X$5),IF(X$5&lt;$C21+($E21-$C21)*N($F21),2,1),""))</f>
        <v/>
      </c>
      <c r="Y21" s="13">
        <f>IF(OR($C21="",$E21=""),"",IF(AND($C21&lt;=Y$5+6,$E21&gt;=Y$5),IF(Y$5&lt;$C21+($E21-$C21)*N($F21),2,1),""))</f>
        <v/>
      </c>
      <c r="Z21" s="13">
        <f>IF(OR($C21="",$E21=""),"",IF(AND($C21&lt;=Z$5+6,$E21&gt;=Z$5),IF(Z$5&lt;$C21+($E21-$C21)*N($F21),2,1),""))</f>
        <v/>
      </c>
      <c r="AA21" s="13">
        <f>IF(OR($C21="",$E21=""),"",IF(AND($C21&lt;=AA$5+6,$E21&gt;=AA$5),IF(AA$5&lt;$C21+($E21-$C21)*N($F21),2,1),""))</f>
        <v/>
      </c>
      <c r="AB21" s="13">
        <f>IF(OR($C21="",$E21=""),"",IF(AND($C21&lt;=AB$5+6,$E21&gt;=AB$5),IF(AB$5&lt;$C21+($E21-$C21)*N($F21),2,1),""))</f>
        <v/>
      </c>
      <c r="AC21" s="13">
        <f>IF(OR($C21="",$E21=""),"",IF(AND($C21&lt;=AC$5+6,$E21&gt;=AC$5),IF(AC$5&lt;$C21+($E21-$C21)*N($F21),2,1),""))</f>
        <v/>
      </c>
      <c r="AD21" s="13">
        <f>IF(OR($C21="",$E21=""),"",IF(AND($C21&lt;=AD$5+6,$E21&gt;=AD$5),IF(AD$5&lt;$C21+($E21-$C21)*N($F21),2,1),""))</f>
        <v/>
      </c>
      <c r="AE21" s="13">
        <f>IF(OR($C21="",$E21=""),"",IF(AND($C21&lt;=AE$5+6,$E21&gt;=AE$5),IF(AE$5&lt;$C21+($E21-$C21)*N($F21),2,1),""))</f>
        <v/>
      </c>
      <c r="AF21" s="13">
        <f>IF(OR($C21="",$E21=""),"",IF(AND($C21&lt;=AF$5+6,$E21&gt;=AF$5),IF(AF$5&lt;$C21+($E21-$C21)*N($F21),2,1),""))</f>
        <v/>
      </c>
      <c r="AG21" s="13">
        <f>IF(OR($C21="",$E21=""),"",IF(AND($C21&lt;=AG$5+6,$E21&gt;=AG$5),IF(AG$5&lt;$C21+($E21-$C21)*N($F21),2,1),""))</f>
        <v/>
      </c>
    </row>
    <row r="22">
      <c r="A22" s="9" t="n"/>
      <c r="B22" s="9" t="n"/>
      <c r="C22" s="10" t="n"/>
      <c r="D22" s="9" t="n"/>
      <c r="E22" s="11">
        <f>IF(OR(C22="",D22=""),"",WORKDAY(C22,D22-1))</f>
        <v/>
      </c>
      <c r="F22" s="12" t="n"/>
      <c r="G22">
        <f>IF(A22="","",IF(F22&gt;=1,"Done",IF(AND(E22&lt;&gt;"",E22&lt;TODAY()),"Late",IF(AND(C22&lt;&gt;"",C22&lt;=TODAY()),"In progress","Not started"))))</f>
        <v/>
      </c>
      <c r="H22" s="13">
        <f>IF(OR($C22="",$E22=""),"",IF(AND($C22&lt;=H$5+6,$E22&gt;=H$5),IF(H$5&lt;$C22+($E22-$C22)*N($F22),2,1),""))</f>
        <v/>
      </c>
      <c r="I22" s="13">
        <f>IF(OR($C22="",$E22=""),"",IF(AND($C22&lt;=I$5+6,$E22&gt;=I$5),IF(I$5&lt;$C22+($E22-$C22)*N($F22),2,1),""))</f>
        <v/>
      </c>
      <c r="J22" s="13">
        <f>IF(OR($C22="",$E22=""),"",IF(AND($C22&lt;=J$5+6,$E22&gt;=J$5),IF(J$5&lt;$C22+($E22-$C22)*N($F22),2,1),""))</f>
        <v/>
      </c>
      <c r="K22" s="13">
        <f>IF(OR($C22="",$E22=""),"",IF(AND($C22&lt;=K$5+6,$E22&gt;=K$5),IF(K$5&lt;$C22+($E22-$C22)*N($F22),2,1),""))</f>
        <v/>
      </c>
      <c r="L22" s="13">
        <f>IF(OR($C22="",$E22=""),"",IF(AND($C22&lt;=L$5+6,$E22&gt;=L$5),IF(L$5&lt;$C22+($E22-$C22)*N($F22),2,1),""))</f>
        <v/>
      </c>
      <c r="M22" s="13">
        <f>IF(OR($C22="",$E22=""),"",IF(AND($C22&lt;=M$5+6,$E22&gt;=M$5),IF(M$5&lt;$C22+($E22-$C22)*N($F22),2,1),""))</f>
        <v/>
      </c>
      <c r="N22" s="13">
        <f>IF(OR($C22="",$E22=""),"",IF(AND($C22&lt;=N$5+6,$E22&gt;=N$5),IF(N$5&lt;$C22+($E22-$C22)*N($F22),2,1),""))</f>
        <v/>
      </c>
      <c r="O22" s="13">
        <f>IF(OR($C22="",$E22=""),"",IF(AND($C22&lt;=O$5+6,$E22&gt;=O$5),IF(O$5&lt;$C22+($E22-$C22)*N($F22),2,1),""))</f>
        <v/>
      </c>
      <c r="P22" s="13">
        <f>IF(OR($C22="",$E22=""),"",IF(AND($C22&lt;=P$5+6,$E22&gt;=P$5),IF(P$5&lt;$C22+($E22-$C22)*N($F22),2,1),""))</f>
        <v/>
      </c>
      <c r="Q22" s="13">
        <f>IF(OR($C22="",$E22=""),"",IF(AND($C22&lt;=Q$5+6,$E22&gt;=Q$5),IF(Q$5&lt;$C22+($E22-$C22)*N($F22),2,1),""))</f>
        <v/>
      </c>
      <c r="R22" s="13">
        <f>IF(OR($C22="",$E22=""),"",IF(AND($C22&lt;=R$5+6,$E22&gt;=R$5),IF(R$5&lt;$C22+($E22-$C22)*N($F22),2,1),""))</f>
        <v/>
      </c>
      <c r="S22" s="13">
        <f>IF(OR($C22="",$E22=""),"",IF(AND($C22&lt;=S$5+6,$E22&gt;=S$5),IF(S$5&lt;$C22+($E22-$C22)*N($F22),2,1),""))</f>
        <v/>
      </c>
      <c r="T22" s="13">
        <f>IF(OR($C22="",$E22=""),"",IF(AND($C22&lt;=T$5+6,$E22&gt;=T$5),IF(T$5&lt;$C22+($E22-$C22)*N($F22),2,1),""))</f>
        <v/>
      </c>
      <c r="U22" s="13">
        <f>IF(OR($C22="",$E22=""),"",IF(AND($C22&lt;=U$5+6,$E22&gt;=U$5),IF(U$5&lt;$C22+($E22-$C22)*N($F22),2,1),""))</f>
        <v/>
      </c>
      <c r="V22" s="13">
        <f>IF(OR($C22="",$E22=""),"",IF(AND($C22&lt;=V$5+6,$E22&gt;=V$5),IF(V$5&lt;$C22+($E22-$C22)*N($F22),2,1),""))</f>
        <v/>
      </c>
      <c r="W22" s="13">
        <f>IF(OR($C22="",$E22=""),"",IF(AND($C22&lt;=W$5+6,$E22&gt;=W$5),IF(W$5&lt;$C22+($E22-$C22)*N($F22),2,1),""))</f>
        <v/>
      </c>
      <c r="X22" s="13">
        <f>IF(OR($C22="",$E22=""),"",IF(AND($C22&lt;=X$5+6,$E22&gt;=X$5),IF(X$5&lt;$C22+($E22-$C22)*N($F22),2,1),""))</f>
        <v/>
      </c>
      <c r="Y22" s="13">
        <f>IF(OR($C22="",$E22=""),"",IF(AND($C22&lt;=Y$5+6,$E22&gt;=Y$5),IF(Y$5&lt;$C22+($E22-$C22)*N($F22),2,1),""))</f>
        <v/>
      </c>
      <c r="Z22" s="13">
        <f>IF(OR($C22="",$E22=""),"",IF(AND($C22&lt;=Z$5+6,$E22&gt;=Z$5),IF(Z$5&lt;$C22+($E22-$C22)*N($F22),2,1),""))</f>
        <v/>
      </c>
      <c r="AA22" s="13">
        <f>IF(OR($C22="",$E22=""),"",IF(AND($C22&lt;=AA$5+6,$E22&gt;=AA$5),IF(AA$5&lt;$C22+($E22-$C22)*N($F22),2,1),""))</f>
        <v/>
      </c>
      <c r="AB22" s="13">
        <f>IF(OR($C22="",$E22=""),"",IF(AND($C22&lt;=AB$5+6,$E22&gt;=AB$5),IF(AB$5&lt;$C22+($E22-$C22)*N($F22),2,1),""))</f>
        <v/>
      </c>
      <c r="AC22" s="13">
        <f>IF(OR($C22="",$E22=""),"",IF(AND($C22&lt;=AC$5+6,$E22&gt;=AC$5),IF(AC$5&lt;$C22+($E22-$C22)*N($F22),2,1),""))</f>
        <v/>
      </c>
      <c r="AD22" s="13">
        <f>IF(OR($C22="",$E22=""),"",IF(AND($C22&lt;=AD$5+6,$E22&gt;=AD$5),IF(AD$5&lt;$C22+($E22-$C22)*N($F22),2,1),""))</f>
        <v/>
      </c>
      <c r="AE22" s="13">
        <f>IF(OR($C22="",$E22=""),"",IF(AND($C22&lt;=AE$5+6,$E22&gt;=AE$5),IF(AE$5&lt;$C22+($E22-$C22)*N($F22),2,1),""))</f>
        <v/>
      </c>
      <c r="AF22" s="13">
        <f>IF(OR($C22="",$E22=""),"",IF(AND($C22&lt;=AF$5+6,$E22&gt;=AF$5),IF(AF$5&lt;$C22+($E22-$C22)*N($F22),2,1),""))</f>
        <v/>
      </c>
      <c r="AG22" s="13">
        <f>IF(OR($C22="",$E22=""),"",IF(AND($C22&lt;=AG$5+6,$E22&gt;=AG$5),IF(AG$5&lt;$C22+($E22-$C22)*N($F22),2,1),""))</f>
        <v/>
      </c>
    </row>
    <row r="23">
      <c r="A23" s="9" t="n"/>
      <c r="B23" s="9" t="n"/>
      <c r="C23" s="10" t="n"/>
      <c r="D23" s="9" t="n"/>
      <c r="E23" s="11">
        <f>IF(OR(C23="",D23=""),"",WORKDAY(C23,D23-1))</f>
        <v/>
      </c>
      <c r="F23" s="12" t="n"/>
      <c r="G23">
        <f>IF(A23="","",IF(F23&gt;=1,"Done",IF(AND(E23&lt;&gt;"",E23&lt;TODAY()),"Late",IF(AND(C23&lt;&gt;"",C23&lt;=TODAY()),"In progress","Not started"))))</f>
        <v/>
      </c>
      <c r="H23" s="13">
        <f>IF(OR($C23="",$E23=""),"",IF(AND($C23&lt;=H$5+6,$E23&gt;=H$5),IF(H$5&lt;$C23+($E23-$C23)*N($F23),2,1),""))</f>
        <v/>
      </c>
      <c r="I23" s="13">
        <f>IF(OR($C23="",$E23=""),"",IF(AND($C23&lt;=I$5+6,$E23&gt;=I$5),IF(I$5&lt;$C23+($E23-$C23)*N($F23),2,1),""))</f>
        <v/>
      </c>
      <c r="J23" s="13">
        <f>IF(OR($C23="",$E23=""),"",IF(AND($C23&lt;=J$5+6,$E23&gt;=J$5),IF(J$5&lt;$C23+($E23-$C23)*N($F23),2,1),""))</f>
        <v/>
      </c>
      <c r="K23" s="13">
        <f>IF(OR($C23="",$E23=""),"",IF(AND($C23&lt;=K$5+6,$E23&gt;=K$5),IF(K$5&lt;$C23+($E23-$C23)*N($F23),2,1),""))</f>
        <v/>
      </c>
      <c r="L23" s="13">
        <f>IF(OR($C23="",$E23=""),"",IF(AND($C23&lt;=L$5+6,$E23&gt;=L$5),IF(L$5&lt;$C23+($E23-$C23)*N($F23),2,1),""))</f>
        <v/>
      </c>
      <c r="M23" s="13">
        <f>IF(OR($C23="",$E23=""),"",IF(AND($C23&lt;=M$5+6,$E23&gt;=M$5),IF(M$5&lt;$C23+($E23-$C23)*N($F23),2,1),""))</f>
        <v/>
      </c>
      <c r="N23" s="13">
        <f>IF(OR($C23="",$E23=""),"",IF(AND($C23&lt;=N$5+6,$E23&gt;=N$5),IF(N$5&lt;$C23+($E23-$C23)*N($F23),2,1),""))</f>
        <v/>
      </c>
      <c r="O23" s="13">
        <f>IF(OR($C23="",$E23=""),"",IF(AND($C23&lt;=O$5+6,$E23&gt;=O$5),IF(O$5&lt;$C23+($E23-$C23)*N($F23),2,1),""))</f>
        <v/>
      </c>
      <c r="P23" s="13">
        <f>IF(OR($C23="",$E23=""),"",IF(AND($C23&lt;=P$5+6,$E23&gt;=P$5),IF(P$5&lt;$C23+($E23-$C23)*N($F23),2,1),""))</f>
        <v/>
      </c>
      <c r="Q23" s="13">
        <f>IF(OR($C23="",$E23=""),"",IF(AND($C23&lt;=Q$5+6,$E23&gt;=Q$5),IF(Q$5&lt;$C23+($E23-$C23)*N($F23),2,1),""))</f>
        <v/>
      </c>
      <c r="R23" s="13">
        <f>IF(OR($C23="",$E23=""),"",IF(AND($C23&lt;=R$5+6,$E23&gt;=R$5),IF(R$5&lt;$C23+($E23-$C23)*N($F23),2,1),""))</f>
        <v/>
      </c>
      <c r="S23" s="13">
        <f>IF(OR($C23="",$E23=""),"",IF(AND($C23&lt;=S$5+6,$E23&gt;=S$5),IF(S$5&lt;$C23+($E23-$C23)*N($F23),2,1),""))</f>
        <v/>
      </c>
      <c r="T23" s="13">
        <f>IF(OR($C23="",$E23=""),"",IF(AND($C23&lt;=T$5+6,$E23&gt;=T$5),IF(T$5&lt;$C23+($E23-$C23)*N($F23),2,1),""))</f>
        <v/>
      </c>
      <c r="U23" s="13">
        <f>IF(OR($C23="",$E23=""),"",IF(AND($C23&lt;=U$5+6,$E23&gt;=U$5),IF(U$5&lt;$C23+($E23-$C23)*N($F23),2,1),""))</f>
        <v/>
      </c>
      <c r="V23" s="13">
        <f>IF(OR($C23="",$E23=""),"",IF(AND($C23&lt;=V$5+6,$E23&gt;=V$5),IF(V$5&lt;$C23+($E23-$C23)*N($F23),2,1),""))</f>
        <v/>
      </c>
      <c r="W23" s="13">
        <f>IF(OR($C23="",$E23=""),"",IF(AND($C23&lt;=W$5+6,$E23&gt;=W$5),IF(W$5&lt;$C23+($E23-$C23)*N($F23),2,1),""))</f>
        <v/>
      </c>
      <c r="X23" s="13">
        <f>IF(OR($C23="",$E23=""),"",IF(AND($C23&lt;=X$5+6,$E23&gt;=X$5),IF(X$5&lt;$C23+($E23-$C23)*N($F23),2,1),""))</f>
        <v/>
      </c>
      <c r="Y23" s="13">
        <f>IF(OR($C23="",$E23=""),"",IF(AND($C23&lt;=Y$5+6,$E23&gt;=Y$5),IF(Y$5&lt;$C23+($E23-$C23)*N($F23),2,1),""))</f>
        <v/>
      </c>
      <c r="Z23" s="13">
        <f>IF(OR($C23="",$E23=""),"",IF(AND($C23&lt;=Z$5+6,$E23&gt;=Z$5),IF(Z$5&lt;$C23+($E23-$C23)*N($F23),2,1),""))</f>
        <v/>
      </c>
      <c r="AA23" s="13">
        <f>IF(OR($C23="",$E23=""),"",IF(AND($C23&lt;=AA$5+6,$E23&gt;=AA$5),IF(AA$5&lt;$C23+($E23-$C23)*N($F23),2,1),""))</f>
        <v/>
      </c>
      <c r="AB23" s="13">
        <f>IF(OR($C23="",$E23=""),"",IF(AND($C23&lt;=AB$5+6,$E23&gt;=AB$5),IF(AB$5&lt;$C23+($E23-$C23)*N($F23),2,1),""))</f>
        <v/>
      </c>
      <c r="AC23" s="13">
        <f>IF(OR($C23="",$E23=""),"",IF(AND($C23&lt;=AC$5+6,$E23&gt;=AC$5),IF(AC$5&lt;$C23+($E23-$C23)*N($F23),2,1),""))</f>
        <v/>
      </c>
      <c r="AD23" s="13">
        <f>IF(OR($C23="",$E23=""),"",IF(AND($C23&lt;=AD$5+6,$E23&gt;=AD$5),IF(AD$5&lt;$C23+($E23-$C23)*N($F23),2,1),""))</f>
        <v/>
      </c>
      <c r="AE23" s="13">
        <f>IF(OR($C23="",$E23=""),"",IF(AND($C23&lt;=AE$5+6,$E23&gt;=AE$5),IF(AE$5&lt;$C23+($E23-$C23)*N($F23),2,1),""))</f>
        <v/>
      </c>
      <c r="AF23" s="13">
        <f>IF(OR($C23="",$E23=""),"",IF(AND($C23&lt;=AF$5+6,$E23&gt;=AF$5),IF(AF$5&lt;$C23+($E23-$C23)*N($F23),2,1),""))</f>
        <v/>
      </c>
      <c r="AG23" s="13">
        <f>IF(OR($C23="",$E23=""),"",IF(AND($C23&lt;=AG$5+6,$E23&gt;=AG$5),IF(AG$5&lt;$C23+($E23-$C23)*N($F23),2,1),""))</f>
        <v/>
      </c>
    </row>
    <row r="24">
      <c r="A24" s="9" t="n"/>
      <c r="B24" s="9" t="n"/>
      <c r="C24" s="10" t="n"/>
      <c r="D24" s="9" t="n"/>
      <c r="E24" s="11">
        <f>IF(OR(C24="",D24=""),"",WORKDAY(C24,D24-1))</f>
        <v/>
      </c>
      <c r="F24" s="12" t="n"/>
      <c r="G24">
        <f>IF(A24="","",IF(F24&gt;=1,"Done",IF(AND(E24&lt;&gt;"",E24&lt;TODAY()),"Late",IF(AND(C24&lt;&gt;"",C24&lt;=TODAY()),"In progress","Not started"))))</f>
        <v/>
      </c>
      <c r="H24" s="13">
        <f>IF(OR($C24="",$E24=""),"",IF(AND($C24&lt;=H$5+6,$E24&gt;=H$5),IF(H$5&lt;$C24+($E24-$C24)*N($F24),2,1),""))</f>
        <v/>
      </c>
      <c r="I24" s="13">
        <f>IF(OR($C24="",$E24=""),"",IF(AND($C24&lt;=I$5+6,$E24&gt;=I$5),IF(I$5&lt;$C24+($E24-$C24)*N($F24),2,1),""))</f>
        <v/>
      </c>
      <c r="J24" s="13">
        <f>IF(OR($C24="",$E24=""),"",IF(AND($C24&lt;=J$5+6,$E24&gt;=J$5),IF(J$5&lt;$C24+($E24-$C24)*N($F24),2,1),""))</f>
        <v/>
      </c>
      <c r="K24" s="13">
        <f>IF(OR($C24="",$E24=""),"",IF(AND($C24&lt;=K$5+6,$E24&gt;=K$5),IF(K$5&lt;$C24+($E24-$C24)*N($F24),2,1),""))</f>
        <v/>
      </c>
      <c r="L24" s="13">
        <f>IF(OR($C24="",$E24=""),"",IF(AND($C24&lt;=L$5+6,$E24&gt;=L$5),IF(L$5&lt;$C24+($E24-$C24)*N($F24),2,1),""))</f>
        <v/>
      </c>
      <c r="M24" s="13">
        <f>IF(OR($C24="",$E24=""),"",IF(AND($C24&lt;=M$5+6,$E24&gt;=M$5),IF(M$5&lt;$C24+($E24-$C24)*N($F24),2,1),""))</f>
        <v/>
      </c>
      <c r="N24" s="13">
        <f>IF(OR($C24="",$E24=""),"",IF(AND($C24&lt;=N$5+6,$E24&gt;=N$5),IF(N$5&lt;$C24+($E24-$C24)*N($F24),2,1),""))</f>
        <v/>
      </c>
      <c r="O24" s="13">
        <f>IF(OR($C24="",$E24=""),"",IF(AND($C24&lt;=O$5+6,$E24&gt;=O$5),IF(O$5&lt;$C24+($E24-$C24)*N($F24),2,1),""))</f>
        <v/>
      </c>
      <c r="P24" s="13">
        <f>IF(OR($C24="",$E24=""),"",IF(AND($C24&lt;=P$5+6,$E24&gt;=P$5),IF(P$5&lt;$C24+($E24-$C24)*N($F24),2,1),""))</f>
        <v/>
      </c>
      <c r="Q24" s="13">
        <f>IF(OR($C24="",$E24=""),"",IF(AND($C24&lt;=Q$5+6,$E24&gt;=Q$5),IF(Q$5&lt;$C24+($E24-$C24)*N($F24),2,1),""))</f>
        <v/>
      </c>
      <c r="R24" s="13">
        <f>IF(OR($C24="",$E24=""),"",IF(AND($C24&lt;=R$5+6,$E24&gt;=R$5),IF(R$5&lt;$C24+($E24-$C24)*N($F24),2,1),""))</f>
        <v/>
      </c>
      <c r="S24" s="13">
        <f>IF(OR($C24="",$E24=""),"",IF(AND($C24&lt;=S$5+6,$E24&gt;=S$5),IF(S$5&lt;$C24+($E24-$C24)*N($F24),2,1),""))</f>
        <v/>
      </c>
      <c r="T24" s="13">
        <f>IF(OR($C24="",$E24=""),"",IF(AND($C24&lt;=T$5+6,$E24&gt;=T$5),IF(T$5&lt;$C24+($E24-$C24)*N($F24),2,1),""))</f>
        <v/>
      </c>
      <c r="U24" s="13">
        <f>IF(OR($C24="",$E24=""),"",IF(AND($C24&lt;=U$5+6,$E24&gt;=U$5),IF(U$5&lt;$C24+($E24-$C24)*N($F24),2,1),""))</f>
        <v/>
      </c>
      <c r="V24" s="13">
        <f>IF(OR($C24="",$E24=""),"",IF(AND($C24&lt;=V$5+6,$E24&gt;=V$5),IF(V$5&lt;$C24+($E24-$C24)*N($F24),2,1),""))</f>
        <v/>
      </c>
      <c r="W24" s="13">
        <f>IF(OR($C24="",$E24=""),"",IF(AND($C24&lt;=W$5+6,$E24&gt;=W$5),IF(W$5&lt;$C24+($E24-$C24)*N($F24),2,1),""))</f>
        <v/>
      </c>
      <c r="X24" s="13">
        <f>IF(OR($C24="",$E24=""),"",IF(AND($C24&lt;=X$5+6,$E24&gt;=X$5),IF(X$5&lt;$C24+($E24-$C24)*N($F24),2,1),""))</f>
        <v/>
      </c>
      <c r="Y24" s="13">
        <f>IF(OR($C24="",$E24=""),"",IF(AND($C24&lt;=Y$5+6,$E24&gt;=Y$5),IF(Y$5&lt;$C24+($E24-$C24)*N($F24),2,1),""))</f>
        <v/>
      </c>
      <c r="Z24" s="13">
        <f>IF(OR($C24="",$E24=""),"",IF(AND($C24&lt;=Z$5+6,$E24&gt;=Z$5),IF(Z$5&lt;$C24+($E24-$C24)*N($F24),2,1),""))</f>
        <v/>
      </c>
      <c r="AA24" s="13">
        <f>IF(OR($C24="",$E24=""),"",IF(AND($C24&lt;=AA$5+6,$E24&gt;=AA$5),IF(AA$5&lt;$C24+($E24-$C24)*N($F24),2,1),""))</f>
        <v/>
      </c>
      <c r="AB24" s="13">
        <f>IF(OR($C24="",$E24=""),"",IF(AND($C24&lt;=AB$5+6,$E24&gt;=AB$5),IF(AB$5&lt;$C24+($E24-$C24)*N($F24),2,1),""))</f>
        <v/>
      </c>
      <c r="AC24" s="13">
        <f>IF(OR($C24="",$E24=""),"",IF(AND($C24&lt;=AC$5+6,$E24&gt;=AC$5),IF(AC$5&lt;$C24+($E24-$C24)*N($F24),2,1),""))</f>
        <v/>
      </c>
      <c r="AD24" s="13">
        <f>IF(OR($C24="",$E24=""),"",IF(AND($C24&lt;=AD$5+6,$E24&gt;=AD$5),IF(AD$5&lt;$C24+($E24-$C24)*N($F24),2,1),""))</f>
        <v/>
      </c>
      <c r="AE24" s="13">
        <f>IF(OR($C24="",$E24=""),"",IF(AND($C24&lt;=AE$5+6,$E24&gt;=AE$5),IF(AE$5&lt;$C24+($E24-$C24)*N($F24),2,1),""))</f>
        <v/>
      </c>
      <c r="AF24" s="13">
        <f>IF(OR($C24="",$E24=""),"",IF(AND($C24&lt;=AF$5+6,$E24&gt;=AF$5),IF(AF$5&lt;$C24+($E24-$C24)*N($F24),2,1),""))</f>
        <v/>
      </c>
      <c r="AG24" s="13">
        <f>IF(OR($C24="",$E24=""),"",IF(AND($C24&lt;=AG$5+6,$E24&gt;=AG$5),IF(AG$5&lt;$C24+($E24-$C24)*N($F24),2,1),""))</f>
        <v/>
      </c>
    </row>
    <row r="25">
      <c r="A25" s="9" t="n"/>
      <c r="B25" s="9" t="n"/>
      <c r="C25" s="10" t="n"/>
      <c r="D25" s="9" t="n"/>
      <c r="E25" s="11">
        <f>IF(OR(C25="",D25=""),"",WORKDAY(C25,D25-1))</f>
        <v/>
      </c>
      <c r="F25" s="12" t="n"/>
      <c r="G25">
        <f>IF(A25="","",IF(F25&gt;=1,"Done",IF(AND(E25&lt;&gt;"",E25&lt;TODAY()),"Late",IF(AND(C25&lt;&gt;"",C25&lt;=TODAY()),"In progress","Not started"))))</f>
        <v/>
      </c>
      <c r="H25" s="13">
        <f>IF(OR($C25="",$E25=""),"",IF(AND($C25&lt;=H$5+6,$E25&gt;=H$5),IF(H$5&lt;$C25+($E25-$C25)*N($F25),2,1),""))</f>
        <v/>
      </c>
      <c r="I25" s="13">
        <f>IF(OR($C25="",$E25=""),"",IF(AND($C25&lt;=I$5+6,$E25&gt;=I$5),IF(I$5&lt;$C25+($E25-$C25)*N($F25),2,1),""))</f>
        <v/>
      </c>
      <c r="J25" s="13">
        <f>IF(OR($C25="",$E25=""),"",IF(AND($C25&lt;=J$5+6,$E25&gt;=J$5),IF(J$5&lt;$C25+($E25-$C25)*N($F25),2,1),""))</f>
        <v/>
      </c>
      <c r="K25" s="13">
        <f>IF(OR($C25="",$E25=""),"",IF(AND($C25&lt;=K$5+6,$E25&gt;=K$5),IF(K$5&lt;$C25+($E25-$C25)*N($F25),2,1),""))</f>
        <v/>
      </c>
      <c r="L25" s="13">
        <f>IF(OR($C25="",$E25=""),"",IF(AND($C25&lt;=L$5+6,$E25&gt;=L$5),IF(L$5&lt;$C25+($E25-$C25)*N($F25),2,1),""))</f>
        <v/>
      </c>
      <c r="M25" s="13">
        <f>IF(OR($C25="",$E25=""),"",IF(AND($C25&lt;=M$5+6,$E25&gt;=M$5),IF(M$5&lt;$C25+($E25-$C25)*N($F25),2,1),""))</f>
        <v/>
      </c>
      <c r="N25" s="13">
        <f>IF(OR($C25="",$E25=""),"",IF(AND($C25&lt;=N$5+6,$E25&gt;=N$5),IF(N$5&lt;$C25+($E25-$C25)*N($F25),2,1),""))</f>
        <v/>
      </c>
      <c r="O25" s="13">
        <f>IF(OR($C25="",$E25=""),"",IF(AND($C25&lt;=O$5+6,$E25&gt;=O$5),IF(O$5&lt;$C25+($E25-$C25)*N($F25),2,1),""))</f>
        <v/>
      </c>
      <c r="P25" s="13">
        <f>IF(OR($C25="",$E25=""),"",IF(AND($C25&lt;=P$5+6,$E25&gt;=P$5),IF(P$5&lt;$C25+($E25-$C25)*N($F25),2,1),""))</f>
        <v/>
      </c>
      <c r="Q25" s="13">
        <f>IF(OR($C25="",$E25=""),"",IF(AND($C25&lt;=Q$5+6,$E25&gt;=Q$5),IF(Q$5&lt;$C25+($E25-$C25)*N($F25),2,1),""))</f>
        <v/>
      </c>
      <c r="R25" s="13">
        <f>IF(OR($C25="",$E25=""),"",IF(AND($C25&lt;=R$5+6,$E25&gt;=R$5),IF(R$5&lt;$C25+($E25-$C25)*N($F25),2,1),""))</f>
        <v/>
      </c>
      <c r="S25" s="13">
        <f>IF(OR($C25="",$E25=""),"",IF(AND($C25&lt;=S$5+6,$E25&gt;=S$5),IF(S$5&lt;$C25+($E25-$C25)*N($F25),2,1),""))</f>
        <v/>
      </c>
      <c r="T25" s="13">
        <f>IF(OR($C25="",$E25=""),"",IF(AND($C25&lt;=T$5+6,$E25&gt;=T$5),IF(T$5&lt;$C25+($E25-$C25)*N($F25),2,1),""))</f>
        <v/>
      </c>
      <c r="U25" s="13">
        <f>IF(OR($C25="",$E25=""),"",IF(AND($C25&lt;=U$5+6,$E25&gt;=U$5),IF(U$5&lt;$C25+($E25-$C25)*N($F25),2,1),""))</f>
        <v/>
      </c>
      <c r="V25" s="13">
        <f>IF(OR($C25="",$E25=""),"",IF(AND($C25&lt;=V$5+6,$E25&gt;=V$5),IF(V$5&lt;$C25+($E25-$C25)*N($F25),2,1),""))</f>
        <v/>
      </c>
      <c r="W25" s="13">
        <f>IF(OR($C25="",$E25=""),"",IF(AND($C25&lt;=W$5+6,$E25&gt;=W$5),IF(W$5&lt;$C25+($E25-$C25)*N($F25),2,1),""))</f>
        <v/>
      </c>
      <c r="X25" s="13">
        <f>IF(OR($C25="",$E25=""),"",IF(AND($C25&lt;=X$5+6,$E25&gt;=X$5),IF(X$5&lt;$C25+($E25-$C25)*N($F25),2,1),""))</f>
        <v/>
      </c>
      <c r="Y25" s="13">
        <f>IF(OR($C25="",$E25=""),"",IF(AND($C25&lt;=Y$5+6,$E25&gt;=Y$5),IF(Y$5&lt;$C25+($E25-$C25)*N($F25),2,1),""))</f>
        <v/>
      </c>
      <c r="Z25" s="13">
        <f>IF(OR($C25="",$E25=""),"",IF(AND($C25&lt;=Z$5+6,$E25&gt;=Z$5),IF(Z$5&lt;$C25+($E25-$C25)*N($F25),2,1),""))</f>
        <v/>
      </c>
      <c r="AA25" s="13">
        <f>IF(OR($C25="",$E25=""),"",IF(AND($C25&lt;=AA$5+6,$E25&gt;=AA$5),IF(AA$5&lt;$C25+($E25-$C25)*N($F25),2,1),""))</f>
        <v/>
      </c>
      <c r="AB25" s="13">
        <f>IF(OR($C25="",$E25=""),"",IF(AND($C25&lt;=AB$5+6,$E25&gt;=AB$5),IF(AB$5&lt;$C25+($E25-$C25)*N($F25),2,1),""))</f>
        <v/>
      </c>
      <c r="AC25" s="13">
        <f>IF(OR($C25="",$E25=""),"",IF(AND($C25&lt;=AC$5+6,$E25&gt;=AC$5),IF(AC$5&lt;$C25+($E25-$C25)*N($F25),2,1),""))</f>
        <v/>
      </c>
      <c r="AD25" s="13">
        <f>IF(OR($C25="",$E25=""),"",IF(AND($C25&lt;=AD$5+6,$E25&gt;=AD$5),IF(AD$5&lt;$C25+($E25-$C25)*N($F25),2,1),""))</f>
        <v/>
      </c>
      <c r="AE25" s="13">
        <f>IF(OR($C25="",$E25=""),"",IF(AND($C25&lt;=AE$5+6,$E25&gt;=AE$5),IF(AE$5&lt;$C25+($E25-$C25)*N($F25),2,1),""))</f>
        <v/>
      </c>
      <c r="AF25" s="13">
        <f>IF(OR($C25="",$E25=""),"",IF(AND($C25&lt;=AF$5+6,$E25&gt;=AF$5),IF(AF$5&lt;$C25+($E25-$C25)*N($F25),2,1),""))</f>
        <v/>
      </c>
      <c r="AG25" s="13">
        <f>IF(OR($C25="",$E25=""),"",IF(AND($C25&lt;=AG$5+6,$E25&gt;=AG$5),IF(AG$5&lt;$C25+($E25-$C25)*N($F25),2,1),""))</f>
        <v/>
      </c>
    </row>
    <row r="26">
      <c r="A26" s="9" t="n"/>
      <c r="B26" s="9" t="n"/>
      <c r="C26" s="10" t="n"/>
      <c r="D26" s="9" t="n"/>
      <c r="E26" s="11">
        <f>IF(OR(C26="",D26=""),"",WORKDAY(C26,D26-1))</f>
        <v/>
      </c>
      <c r="F26" s="12" t="n"/>
      <c r="G26">
        <f>IF(A26="","",IF(F26&gt;=1,"Done",IF(AND(E26&lt;&gt;"",E26&lt;TODAY()),"Late",IF(AND(C26&lt;&gt;"",C26&lt;=TODAY()),"In progress","Not started"))))</f>
        <v/>
      </c>
      <c r="H26" s="13">
        <f>IF(OR($C26="",$E26=""),"",IF(AND($C26&lt;=H$5+6,$E26&gt;=H$5),IF(H$5&lt;$C26+($E26-$C26)*N($F26),2,1),""))</f>
        <v/>
      </c>
      <c r="I26" s="13">
        <f>IF(OR($C26="",$E26=""),"",IF(AND($C26&lt;=I$5+6,$E26&gt;=I$5),IF(I$5&lt;$C26+($E26-$C26)*N($F26),2,1),""))</f>
        <v/>
      </c>
      <c r="J26" s="13">
        <f>IF(OR($C26="",$E26=""),"",IF(AND($C26&lt;=J$5+6,$E26&gt;=J$5),IF(J$5&lt;$C26+($E26-$C26)*N($F26),2,1),""))</f>
        <v/>
      </c>
      <c r="K26" s="13">
        <f>IF(OR($C26="",$E26=""),"",IF(AND($C26&lt;=K$5+6,$E26&gt;=K$5),IF(K$5&lt;$C26+($E26-$C26)*N($F26),2,1),""))</f>
        <v/>
      </c>
      <c r="L26" s="13">
        <f>IF(OR($C26="",$E26=""),"",IF(AND($C26&lt;=L$5+6,$E26&gt;=L$5),IF(L$5&lt;$C26+($E26-$C26)*N($F26),2,1),""))</f>
        <v/>
      </c>
      <c r="M26" s="13">
        <f>IF(OR($C26="",$E26=""),"",IF(AND($C26&lt;=M$5+6,$E26&gt;=M$5),IF(M$5&lt;$C26+($E26-$C26)*N($F26),2,1),""))</f>
        <v/>
      </c>
      <c r="N26" s="13">
        <f>IF(OR($C26="",$E26=""),"",IF(AND($C26&lt;=N$5+6,$E26&gt;=N$5),IF(N$5&lt;$C26+($E26-$C26)*N($F26),2,1),""))</f>
        <v/>
      </c>
      <c r="O26" s="13">
        <f>IF(OR($C26="",$E26=""),"",IF(AND($C26&lt;=O$5+6,$E26&gt;=O$5),IF(O$5&lt;$C26+($E26-$C26)*N($F26),2,1),""))</f>
        <v/>
      </c>
      <c r="P26" s="13">
        <f>IF(OR($C26="",$E26=""),"",IF(AND($C26&lt;=P$5+6,$E26&gt;=P$5),IF(P$5&lt;$C26+($E26-$C26)*N($F26),2,1),""))</f>
        <v/>
      </c>
      <c r="Q26" s="13">
        <f>IF(OR($C26="",$E26=""),"",IF(AND($C26&lt;=Q$5+6,$E26&gt;=Q$5),IF(Q$5&lt;$C26+($E26-$C26)*N($F26),2,1),""))</f>
        <v/>
      </c>
      <c r="R26" s="13">
        <f>IF(OR($C26="",$E26=""),"",IF(AND($C26&lt;=R$5+6,$E26&gt;=R$5),IF(R$5&lt;$C26+($E26-$C26)*N($F26),2,1),""))</f>
        <v/>
      </c>
      <c r="S26" s="13">
        <f>IF(OR($C26="",$E26=""),"",IF(AND($C26&lt;=S$5+6,$E26&gt;=S$5),IF(S$5&lt;$C26+($E26-$C26)*N($F26),2,1),""))</f>
        <v/>
      </c>
      <c r="T26" s="13">
        <f>IF(OR($C26="",$E26=""),"",IF(AND($C26&lt;=T$5+6,$E26&gt;=T$5),IF(T$5&lt;$C26+($E26-$C26)*N($F26),2,1),""))</f>
        <v/>
      </c>
      <c r="U26" s="13">
        <f>IF(OR($C26="",$E26=""),"",IF(AND($C26&lt;=U$5+6,$E26&gt;=U$5),IF(U$5&lt;$C26+($E26-$C26)*N($F26),2,1),""))</f>
        <v/>
      </c>
      <c r="V26" s="13">
        <f>IF(OR($C26="",$E26=""),"",IF(AND($C26&lt;=V$5+6,$E26&gt;=V$5),IF(V$5&lt;$C26+($E26-$C26)*N($F26),2,1),""))</f>
        <v/>
      </c>
      <c r="W26" s="13">
        <f>IF(OR($C26="",$E26=""),"",IF(AND($C26&lt;=W$5+6,$E26&gt;=W$5),IF(W$5&lt;$C26+($E26-$C26)*N($F26),2,1),""))</f>
        <v/>
      </c>
      <c r="X26" s="13">
        <f>IF(OR($C26="",$E26=""),"",IF(AND($C26&lt;=X$5+6,$E26&gt;=X$5),IF(X$5&lt;$C26+($E26-$C26)*N($F26),2,1),""))</f>
        <v/>
      </c>
      <c r="Y26" s="13">
        <f>IF(OR($C26="",$E26=""),"",IF(AND($C26&lt;=Y$5+6,$E26&gt;=Y$5),IF(Y$5&lt;$C26+($E26-$C26)*N($F26),2,1),""))</f>
        <v/>
      </c>
      <c r="Z26" s="13">
        <f>IF(OR($C26="",$E26=""),"",IF(AND($C26&lt;=Z$5+6,$E26&gt;=Z$5),IF(Z$5&lt;$C26+($E26-$C26)*N($F26),2,1),""))</f>
        <v/>
      </c>
      <c r="AA26" s="13">
        <f>IF(OR($C26="",$E26=""),"",IF(AND($C26&lt;=AA$5+6,$E26&gt;=AA$5),IF(AA$5&lt;$C26+($E26-$C26)*N($F26),2,1),""))</f>
        <v/>
      </c>
      <c r="AB26" s="13">
        <f>IF(OR($C26="",$E26=""),"",IF(AND($C26&lt;=AB$5+6,$E26&gt;=AB$5),IF(AB$5&lt;$C26+($E26-$C26)*N($F26),2,1),""))</f>
        <v/>
      </c>
      <c r="AC26" s="13">
        <f>IF(OR($C26="",$E26=""),"",IF(AND($C26&lt;=AC$5+6,$E26&gt;=AC$5),IF(AC$5&lt;$C26+($E26-$C26)*N($F26),2,1),""))</f>
        <v/>
      </c>
      <c r="AD26" s="13">
        <f>IF(OR($C26="",$E26=""),"",IF(AND($C26&lt;=AD$5+6,$E26&gt;=AD$5),IF(AD$5&lt;$C26+($E26-$C26)*N($F26),2,1),""))</f>
        <v/>
      </c>
      <c r="AE26" s="13">
        <f>IF(OR($C26="",$E26=""),"",IF(AND($C26&lt;=AE$5+6,$E26&gt;=AE$5),IF(AE$5&lt;$C26+($E26-$C26)*N($F26),2,1),""))</f>
        <v/>
      </c>
      <c r="AF26" s="13">
        <f>IF(OR($C26="",$E26=""),"",IF(AND($C26&lt;=AF$5+6,$E26&gt;=AF$5),IF(AF$5&lt;$C26+($E26-$C26)*N($F26),2,1),""))</f>
        <v/>
      </c>
      <c r="AG26" s="13">
        <f>IF(OR($C26="",$E26=""),"",IF(AND($C26&lt;=AG$5+6,$E26&gt;=AG$5),IF(AG$5&lt;$C26+($E26-$C26)*N($F26),2,1),""))</f>
        <v/>
      </c>
    </row>
    <row r="27">
      <c r="A27" s="9" t="n"/>
      <c r="B27" s="9" t="n"/>
      <c r="C27" s="10" t="n"/>
      <c r="D27" s="9" t="n"/>
      <c r="E27" s="11">
        <f>IF(OR(C27="",D27=""),"",WORKDAY(C27,D27-1))</f>
        <v/>
      </c>
      <c r="F27" s="12" t="n"/>
      <c r="G27">
        <f>IF(A27="","",IF(F27&gt;=1,"Done",IF(AND(E27&lt;&gt;"",E27&lt;TODAY()),"Late",IF(AND(C27&lt;&gt;"",C27&lt;=TODAY()),"In progress","Not started"))))</f>
        <v/>
      </c>
      <c r="H27" s="13">
        <f>IF(OR($C27="",$E27=""),"",IF(AND($C27&lt;=H$5+6,$E27&gt;=H$5),IF(H$5&lt;$C27+($E27-$C27)*N($F27),2,1),""))</f>
        <v/>
      </c>
      <c r="I27" s="13">
        <f>IF(OR($C27="",$E27=""),"",IF(AND($C27&lt;=I$5+6,$E27&gt;=I$5),IF(I$5&lt;$C27+($E27-$C27)*N($F27),2,1),""))</f>
        <v/>
      </c>
      <c r="J27" s="13">
        <f>IF(OR($C27="",$E27=""),"",IF(AND($C27&lt;=J$5+6,$E27&gt;=J$5),IF(J$5&lt;$C27+($E27-$C27)*N($F27),2,1),""))</f>
        <v/>
      </c>
      <c r="K27" s="13">
        <f>IF(OR($C27="",$E27=""),"",IF(AND($C27&lt;=K$5+6,$E27&gt;=K$5),IF(K$5&lt;$C27+($E27-$C27)*N($F27),2,1),""))</f>
        <v/>
      </c>
      <c r="L27" s="13">
        <f>IF(OR($C27="",$E27=""),"",IF(AND($C27&lt;=L$5+6,$E27&gt;=L$5),IF(L$5&lt;$C27+($E27-$C27)*N($F27),2,1),""))</f>
        <v/>
      </c>
      <c r="M27" s="13">
        <f>IF(OR($C27="",$E27=""),"",IF(AND($C27&lt;=M$5+6,$E27&gt;=M$5),IF(M$5&lt;$C27+($E27-$C27)*N($F27),2,1),""))</f>
        <v/>
      </c>
      <c r="N27" s="13">
        <f>IF(OR($C27="",$E27=""),"",IF(AND($C27&lt;=N$5+6,$E27&gt;=N$5),IF(N$5&lt;$C27+($E27-$C27)*N($F27),2,1),""))</f>
        <v/>
      </c>
      <c r="O27" s="13">
        <f>IF(OR($C27="",$E27=""),"",IF(AND($C27&lt;=O$5+6,$E27&gt;=O$5),IF(O$5&lt;$C27+($E27-$C27)*N($F27),2,1),""))</f>
        <v/>
      </c>
      <c r="P27" s="13">
        <f>IF(OR($C27="",$E27=""),"",IF(AND($C27&lt;=P$5+6,$E27&gt;=P$5),IF(P$5&lt;$C27+($E27-$C27)*N($F27),2,1),""))</f>
        <v/>
      </c>
      <c r="Q27" s="13">
        <f>IF(OR($C27="",$E27=""),"",IF(AND($C27&lt;=Q$5+6,$E27&gt;=Q$5),IF(Q$5&lt;$C27+($E27-$C27)*N($F27),2,1),""))</f>
        <v/>
      </c>
      <c r="R27" s="13">
        <f>IF(OR($C27="",$E27=""),"",IF(AND($C27&lt;=R$5+6,$E27&gt;=R$5),IF(R$5&lt;$C27+($E27-$C27)*N($F27),2,1),""))</f>
        <v/>
      </c>
      <c r="S27" s="13">
        <f>IF(OR($C27="",$E27=""),"",IF(AND($C27&lt;=S$5+6,$E27&gt;=S$5),IF(S$5&lt;$C27+($E27-$C27)*N($F27),2,1),""))</f>
        <v/>
      </c>
      <c r="T27" s="13">
        <f>IF(OR($C27="",$E27=""),"",IF(AND($C27&lt;=T$5+6,$E27&gt;=T$5),IF(T$5&lt;$C27+($E27-$C27)*N($F27),2,1),""))</f>
        <v/>
      </c>
      <c r="U27" s="13">
        <f>IF(OR($C27="",$E27=""),"",IF(AND($C27&lt;=U$5+6,$E27&gt;=U$5),IF(U$5&lt;$C27+($E27-$C27)*N($F27),2,1),""))</f>
        <v/>
      </c>
      <c r="V27" s="13">
        <f>IF(OR($C27="",$E27=""),"",IF(AND($C27&lt;=V$5+6,$E27&gt;=V$5),IF(V$5&lt;$C27+($E27-$C27)*N($F27),2,1),""))</f>
        <v/>
      </c>
      <c r="W27" s="13">
        <f>IF(OR($C27="",$E27=""),"",IF(AND($C27&lt;=W$5+6,$E27&gt;=W$5),IF(W$5&lt;$C27+($E27-$C27)*N($F27),2,1),""))</f>
        <v/>
      </c>
      <c r="X27" s="13">
        <f>IF(OR($C27="",$E27=""),"",IF(AND($C27&lt;=X$5+6,$E27&gt;=X$5),IF(X$5&lt;$C27+($E27-$C27)*N($F27),2,1),""))</f>
        <v/>
      </c>
      <c r="Y27" s="13">
        <f>IF(OR($C27="",$E27=""),"",IF(AND($C27&lt;=Y$5+6,$E27&gt;=Y$5),IF(Y$5&lt;$C27+($E27-$C27)*N($F27),2,1),""))</f>
        <v/>
      </c>
      <c r="Z27" s="13">
        <f>IF(OR($C27="",$E27=""),"",IF(AND($C27&lt;=Z$5+6,$E27&gt;=Z$5),IF(Z$5&lt;$C27+($E27-$C27)*N($F27),2,1),""))</f>
        <v/>
      </c>
      <c r="AA27" s="13">
        <f>IF(OR($C27="",$E27=""),"",IF(AND($C27&lt;=AA$5+6,$E27&gt;=AA$5),IF(AA$5&lt;$C27+($E27-$C27)*N($F27),2,1),""))</f>
        <v/>
      </c>
      <c r="AB27" s="13">
        <f>IF(OR($C27="",$E27=""),"",IF(AND($C27&lt;=AB$5+6,$E27&gt;=AB$5),IF(AB$5&lt;$C27+($E27-$C27)*N($F27),2,1),""))</f>
        <v/>
      </c>
      <c r="AC27" s="13">
        <f>IF(OR($C27="",$E27=""),"",IF(AND($C27&lt;=AC$5+6,$E27&gt;=AC$5),IF(AC$5&lt;$C27+($E27-$C27)*N($F27),2,1),""))</f>
        <v/>
      </c>
      <c r="AD27" s="13">
        <f>IF(OR($C27="",$E27=""),"",IF(AND($C27&lt;=AD$5+6,$E27&gt;=AD$5),IF(AD$5&lt;$C27+($E27-$C27)*N($F27),2,1),""))</f>
        <v/>
      </c>
      <c r="AE27" s="13">
        <f>IF(OR($C27="",$E27=""),"",IF(AND($C27&lt;=AE$5+6,$E27&gt;=AE$5),IF(AE$5&lt;$C27+($E27-$C27)*N($F27),2,1),""))</f>
        <v/>
      </c>
      <c r="AF27" s="13">
        <f>IF(OR($C27="",$E27=""),"",IF(AND($C27&lt;=AF$5+6,$E27&gt;=AF$5),IF(AF$5&lt;$C27+($E27-$C27)*N($F27),2,1),""))</f>
        <v/>
      </c>
      <c r="AG27" s="13">
        <f>IF(OR($C27="",$E27=""),"",IF(AND($C27&lt;=AG$5+6,$E27&gt;=AG$5),IF(AG$5&lt;$C27+($E27-$C27)*N($F27),2,1),""))</f>
        <v/>
      </c>
    </row>
    <row r="28">
      <c r="A28" s="9" t="n"/>
      <c r="B28" s="9" t="n"/>
      <c r="C28" s="10" t="n"/>
      <c r="D28" s="9" t="n"/>
      <c r="E28" s="11">
        <f>IF(OR(C28="",D28=""),"",WORKDAY(C28,D28-1))</f>
        <v/>
      </c>
      <c r="F28" s="12" t="n"/>
      <c r="G28">
        <f>IF(A28="","",IF(F28&gt;=1,"Done",IF(AND(E28&lt;&gt;"",E28&lt;TODAY()),"Late",IF(AND(C28&lt;&gt;"",C28&lt;=TODAY()),"In progress","Not started"))))</f>
        <v/>
      </c>
      <c r="H28" s="13">
        <f>IF(OR($C28="",$E28=""),"",IF(AND($C28&lt;=H$5+6,$E28&gt;=H$5),IF(H$5&lt;$C28+($E28-$C28)*N($F28),2,1),""))</f>
        <v/>
      </c>
      <c r="I28" s="13">
        <f>IF(OR($C28="",$E28=""),"",IF(AND($C28&lt;=I$5+6,$E28&gt;=I$5),IF(I$5&lt;$C28+($E28-$C28)*N($F28),2,1),""))</f>
        <v/>
      </c>
      <c r="J28" s="13">
        <f>IF(OR($C28="",$E28=""),"",IF(AND($C28&lt;=J$5+6,$E28&gt;=J$5),IF(J$5&lt;$C28+($E28-$C28)*N($F28),2,1),""))</f>
        <v/>
      </c>
      <c r="K28" s="13">
        <f>IF(OR($C28="",$E28=""),"",IF(AND($C28&lt;=K$5+6,$E28&gt;=K$5),IF(K$5&lt;$C28+($E28-$C28)*N($F28),2,1),""))</f>
        <v/>
      </c>
      <c r="L28" s="13">
        <f>IF(OR($C28="",$E28=""),"",IF(AND($C28&lt;=L$5+6,$E28&gt;=L$5),IF(L$5&lt;$C28+($E28-$C28)*N($F28),2,1),""))</f>
        <v/>
      </c>
      <c r="M28" s="13">
        <f>IF(OR($C28="",$E28=""),"",IF(AND($C28&lt;=M$5+6,$E28&gt;=M$5),IF(M$5&lt;$C28+($E28-$C28)*N($F28),2,1),""))</f>
        <v/>
      </c>
      <c r="N28" s="13">
        <f>IF(OR($C28="",$E28=""),"",IF(AND($C28&lt;=N$5+6,$E28&gt;=N$5),IF(N$5&lt;$C28+($E28-$C28)*N($F28),2,1),""))</f>
        <v/>
      </c>
      <c r="O28" s="13">
        <f>IF(OR($C28="",$E28=""),"",IF(AND($C28&lt;=O$5+6,$E28&gt;=O$5),IF(O$5&lt;$C28+($E28-$C28)*N($F28),2,1),""))</f>
        <v/>
      </c>
      <c r="P28" s="13">
        <f>IF(OR($C28="",$E28=""),"",IF(AND($C28&lt;=P$5+6,$E28&gt;=P$5),IF(P$5&lt;$C28+($E28-$C28)*N($F28),2,1),""))</f>
        <v/>
      </c>
      <c r="Q28" s="13">
        <f>IF(OR($C28="",$E28=""),"",IF(AND($C28&lt;=Q$5+6,$E28&gt;=Q$5),IF(Q$5&lt;$C28+($E28-$C28)*N($F28),2,1),""))</f>
        <v/>
      </c>
      <c r="R28" s="13">
        <f>IF(OR($C28="",$E28=""),"",IF(AND($C28&lt;=R$5+6,$E28&gt;=R$5),IF(R$5&lt;$C28+($E28-$C28)*N($F28),2,1),""))</f>
        <v/>
      </c>
      <c r="S28" s="13">
        <f>IF(OR($C28="",$E28=""),"",IF(AND($C28&lt;=S$5+6,$E28&gt;=S$5),IF(S$5&lt;$C28+($E28-$C28)*N($F28),2,1),""))</f>
        <v/>
      </c>
      <c r="T28" s="13">
        <f>IF(OR($C28="",$E28=""),"",IF(AND($C28&lt;=T$5+6,$E28&gt;=T$5),IF(T$5&lt;$C28+($E28-$C28)*N($F28),2,1),""))</f>
        <v/>
      </c>
      <c r="U28" s="13">
        <f>IF(OR($C28="",$E28=""),"",IF(AND($C28&lt;=U$5+6,$E28&gt;=U$5),IF(U$5&lt;$C28+($E28-$C28)*N($F28),2,1),""))</f>
        <v/>
      </c>
      <c r="V28" s="13">
        <f>IF(OR($C28="",$E28=""),"",IF(AND($C28&lt;=V$5+6,$E28&gt;=V$5),IF(V$5&lt;$C28+($E28-$C28)*N($F28),2,1),""))</f>
        <v/>
      </c>
      <c r="W28" s="13">
        <f>IF(OR($C28="",$E28=""),"",IF(AND($C28&lt;=W$5+6,$E28&gt;=W$5),IF(W$5&lt;$C28+($E28-$C28)*N($F28),2,1),""))</f>
        <v/>
      </c>
      <c r="X28" s="13">
        <f>IF(OR($C28="",$E28=""),"",IF(AND($C28&lt;=X$5+6,$E28&gt;=X$5),IF(X$5&lt;$C28+($E28-$C28)*N($F28),2,1),""))</f>
        <v/>
      </c>
      <c r="Y28" s="13">
        <f>IF(OR($C28="",$E28=""),"",IF(AND($C28&lt;=Y$5+6,$E28&gt;=Y$5),IF(Y$5&lt;$C28+($E28-$C28)*N($F28),2,1),""))</f>
        <v/>
      </c>
      <c r="Z28" s="13">
        <f>IF(OR($C28="",$E28=""),"",IF(AND($C28&lt;=Z$5+6,$E28&gt;=Z$5),IF(Z$5&lt;$C28+($E28-$C28)*N($F28),2,1),""))</f>
        <v/>
      </c>
      <c r="AA28" s="13">
        <f>IF(OR($C28="",$E28=""),"",IF(AND($C28&lt;=AA$5+6,$E28&gt;=AA$5),IF(AA$5&lt;$C28+($E28-$C28)*N($F28),2,1),""))</f>
        <v/>
      </c>
      <c r="AB28" s="13">
        <f>IF(OR($C28="",$E28=""),"",IF(AND($C28&lt;=AB$5+6,$E28&gt;=AB$5),IF(AB$5&lt;$C28+($E28-$C28)*N($F28),2,1),""))</f>
        <v/>
      </c>
      <c r="AC28" s="13">
        <f>IF(OR($C28="",$E28=""),"",IF(AND($C28&lt;=AC$5+6,$E28&gt;=AC$5),IF(AC$5&lt;$C28+($E28-$C28)*N($F28),2,1),""))</f>
        <v/>
      </c>
      <c r="AD28" s="13">
        <f>IF(OR($C28="",$E28=""),"",IF(AND($C28&lt;=AD$5+6,$E28&gt;=AD$5),IF(AD$5&lt;$C28+($E28-$C28)*N($F28),2,1),""))</f>
        <v/>
      </c>
      <c r="AE28" s="13">
        <f>IF(OR($C28="",$E28=""),"",IF(AND($C28&lt;=AE$5+6,$E28&gt;=AE$5),IF(AE$5&lt;$C28+($E28-$C28)*N($F28),2,1),""))</f>
        <v/>
      </c>
      <c r="AF28" s="13">
        <f>IF(OR($C28="",$E28=""),"",IF(AND($C28&lt;=AF$5+6,$E28&gt;=AF$5),IF(AF$5&lt;$C28+($E28-$C28)*N($F28),2,1),""))</f>
        <v/>
      </c>
      <c r="AG28" s="13">
        <f>IF(OR($C28="",$E28=""),"",IF(AND($C28&lt;=AG$5+6,$E28&gt;=AG$5),IF(AG$5&lt;$C28+($E28-$C28)*N($F28),2,1),""))</f>
        <v/>
      </c>
    </row>
    <row r="29">
      <c r="A29" s="9" t="n"/>
      <c r="B29" s="9" t="n"/>
      <c r="C29" s="10" t="n"/>
      <c r="D29" s="9" t="n"/>
      <c r="E29" s="11">
        <f>IF(OR(C29="",D29=""),"",WORKDAY(C29,D29-1))</f>
        <v/>
      </c>
      <c r="F29" s="12" t="n"/>
      <c r="G29">
        <f>IF(A29="","",IF(F29&gt;=1,"Done",IF(AND(E29&lt;&gt;"",E29&lt;TODAY()),"Late",IF(AND(C29&lt;&gt;"",C29&lt;=TODAY()),"In progress","Not started"))))</f>
        <v/>
      </c>
      <c r="H29" s="13">
        <f>IF(OR($C29="",$E29=""),"",IF(AND($C29&lt;=H$5+6,$E29&gt;=H$5),IF(H$5&lt;$C29+($E29-$C29)*N($F29),2,1),""))</f>
        <v/>
      </c>
      <c r="I29" s="13">
        <f>IF(OR($C29="",$E29=""),"",IF(AND($C29&lt;=I$5+6,$E29&gt;=I$5),IF(I$5&lt;$C29+($E29-$C29)*N($F29),2,1),""))</f>
        <v/>
      </c>
      <c r="J29" s="13">
        <f>IF(OR($C29="",$E29=""),"",IF(AND($C29&lt;=J$5+6,$E29&gt;=J$5),IF(J$5&lt;$C29+($E29-$C29)*N($F29),2,1),""))</f>
        <v/>
      </c>
      <c r="K29" s="13">
        <f>IF(OR($C29="",$E29=""),"",IF(AND($C29&lt;=K$5+6,$E29&gt;=K$5),IF(K$5&lt;$C29+($E29-$C29)*N($F29),2,1),""))</f>
        <v/>
      </c>
      <c r="L29" s="13">
        <f>IF(OR($C29="",$E29=""),"",IF(AND($C29&lt;=L$5+6,$E29&gt;=L$5),IF(L$5&lt;$C29+($E29-$C29)*N($F29),2,1),""))</f>
        <v/>
      </c>
      <c r="M29" s="13">
        <f>IF(OR($C29="",$E29=""),"",IF(AND($C29&lt;=M$5+6,$E29&gt;=M$5),IF(M$5&lt;$C29+($E29-$C29)*N($F29),2,1),""))</f>
        <v/>
      </c>
      <c r="N29" s="13">
        <f>IF(OR($C29="",$E29=""),"",IF(AND($C29&lt;=N$5+6,$E29&gt;=N$5),IF(N$5&lt;$C29+($E29-$C29)*N($F29),2,1),""))</f>
        <v/>
      </c>
      <c r="O29" s="13">
        <f>IF(OR($C29="",$E29=""),"",IF(AND($C29&lt;=O$5+6,$E29&gt;=O$5),IF(O$5&lt;$C29+($E29-$C29)*N($F29),2,1),""))</f>
        <v/>
      </c>
      <c r="P29" s="13">
        <f>IF(OR($C29="",$E29=""),"",IF(AND($C29&lt;=P$5+6,$E29&gt;=P$5),IF(P$5&lt;$C29+($E29-$C29)*N($F29),2,1),""))</f>
        <v/>
      </c>
      <c r="Q29" s="13">
        <f>IF(OR($C29="",$E29=""),"",IF(AND($C29&lt;=Q$5+6,$E29&gt;=Q$5),IF(Q$5&lt;$C29+($E29-$C29)*N($F29),2,1),""))</f>
        <v/>
      </c>
      <c r="R29" s="13">
        <f>IF(OR($C29="",$E29=""),"",IF(AND($C29&lt;=R$5+6,$E29&gt;=R$5),IF(R$5&lt;$C29+($E29-$C29)*N($F29),2,1),""))</f>
        <v/>
      </c>
      <c r="S29" s="13">
        <f>IF(OR($C29="",$E29=""),"",IF(AND($C29&lt;=S$5+6,$E29&gt;=S$5),IF(S$5&lt;$C29+($E29-$C29)*N($F29),2,1),""))</f>
        <v/>
      </c>
      <c r="T29" s="13">
        <f>IF(OR($C29="",$E29=""),"",IF(AND($C29&lt;=T$5+6,$E29&gt;=T$5),IF(T$5&lt;$C29+($E29-$C29)*N($F29),2,1),""))</f>
        <v/>
      </c>
      <c r="U29" s="13">
        <f>IF(OR($C29="",$E29=""),"",IF(AND($C29&lt;=U$5+6,$E29&gt;=U$5),IF(U$5&lt;$C29+($E29-$C29)*N($F29),2,1),""))</f>
        <v/>
      </c>
      <c r="V29" s="13">
        <f>IF(OR($C29="",$E29=""),"",IF(AND($C29&lt;=V$5+6,$E29&gt;=V$5),IF(V$5&lt;$C29+($E29-$C29)*N($F29),2,1),""))</f>
        <v/>
      </c>
      <c r="W29" s="13">
        <f>IF(OR($C29="",$E29=""),"",IF(AND($C29&lt;=W$5+6,$E29&gt;=W$5),IF(W$5&lt;$C29+($E29-$C29)*N($F29),2,1),""))</f>
        <v/>
      </c>
      <c r="X29" s="13">
        <f>IF(OR($C29="",$E29=""),"",IF(AND($C29&lt;=X$5+6,$E29&gt;=X$5),IF(X$5&lt;$C29+($E29-$C29)*N($F29),2,1),""))</f>
        <v/>
      </c>
      <c r="Y29" s="13">
        <f>IF(OR($C29="",$E29=""),"",IF(AND($C29&lt;=Y$5+6,$E29&gt;=Y$5),IF(Y$5&lt;$C29+($E29-$C29)*N($F29),2,1),""))</f>
        <v/>
      </c>
      <c r="Z29" s="13">
        <f>IF(OR($C29="",$E29=""),"",IF(AND($C29&lt;=Z$5+6,$E29&gt;=Z$5),IF(Z$5&lt;$C29+($E29-$C29)*N($F29),2,1),""))</f>
        <v/>
      </c>
      <c r="AA29" s="13">
        <f>IF(OR($C29="",$E29=""),"",IF(AND($C29&lt;=AA$5+6,$E29&gt;=AA$5),IF(AA$5&lt;$C29+($E29-$C29)*N($F29),2,1),""))</f>
        <v/>
      </c>
      <c r="AB29" s="13">
        <f>IF(OR($C29="",$E29=""),"",IF(AND($C29&lt;=AB$5+6,$E29&gt;=AB$5),IF(AB$5&lt;$C29+($E29-$C29)*N($F29),2,1),""))</f>
        <v/>
      </c>
      <c r="AC29" s="13">
        <f>IF(OR($C29="",$E29=""),"",IF(AND($C29&lt;=AC$5+6,$E29&gt;=AC$5),IF(AC$5&lt;$C29+($E29-$C29)*N($F29),2,1),""))</f>
        <v/>
      </c>
      <c r="AD29" s="13">
        <f>IF(OR($C29="",$E29=""),"",IF(AND($C29&lt;=AD$5+6,$E29&gt;=AD$5),IF(AD$5&lt;$C29+($E29-$C29)*N($F29),2,1),""))</f>
        <v/>
      </c>
      <c r="AE29" s="13">
        <f>IF(OR($C29="",$E29=""),"",IF(AND($C29&lt;=AE$5+6,$E29&gt;=AE$5),IF(AE$5&lt;$C29+($E29-$C29)*N($F29),2,1),""))</f>
        <v/>
      </c>
      <c r="AF29" s="13">
        <f>IF(OR($C29="",$E29=""),"",IF(AND($C29&lt;=AF$5+6,$E29&gt;=AF$5),IF(AF$5&lt;$C29+($E29-$C29)*N($F29),2,1),""))</f>
        <v/>
      </c>
      <c r="AG29" s="13">
        <f>IF(OR($C29="",$E29=""),"",IF(AND($C29&lt;=AG$5+6,$E29&gt;=AG$5),IF(AG$5&lt;$C29+($E29-$C29)*N($F29),2,1),""))</f>
        <v/>
      </c>
    </row>
    <row r="30">
      <c r="A30" s="9" t="n"/>
      <c r="B30" s="9" t="n"/>
      <c r="C30" s="10" t="n"/>
      <c r="D30" s="9" t="n"/>
      <c r="E30" s="11">
        <f>IF(OR(C30="",D30=""),"",WORKDAY(C30,D30-1))</f>
        <v/>
      </c>
      <c r="F30" s="12" t="n"/>
      <c r="G30">
        <f>IF(A30="","",IF(F30&gt;=1,"Done",IF(AND(E30&lt;&gt;"",E30&lt;TODAY()),"Late",IF(AND(C30&lt;&gt;"",C30&lt;=TODAY()),"In progress","Not started"))))</f>
        <v/>
      </c>
      <c r="H30" s="13">
        <f>IF(OR($C30="",$E30=""),"",IF(AND($C30&lt;=H$5+6,$E30&gt;=H$5),IF(H$5&lt;$C30+($E30-$C30)*N($F30),2,1),""))</f>
        <v/>
      </c>
      <c r="I30" s="13">
        <f>IF(OR($C30="",$E30=""),"",IF(AND($C30&lt;=I$5+6,$E30&gt;=I$5),IF(I$5&lt;$C30+($E30-$C30)*N($F30),2,1),""))</f>
        <v/>
      </c>
      <c r="J30" s="13">
        <f>IF(OR($C30="",$E30=""),"",IF(AND($C30&lt;=J$5+6,$E30&gt;=J$5),IF(J$5&lt;$C30+($E30-$C30)*N($F30),2,1),""))</f>
        <v/>
      </c>
      <c r="K30" s="13">
        <f>IF(OR($C30="",$E30=""),"",IF(AND($C30&lt;=K$5+6,$E30&gt;=K$5),IF(K$5&lt;$C30+($E30-$C30)*N($F30),2,1),""))</f>
        <v/>
      </c>
      <c r="L30" s="13">
        <f>IF(OR($C30="",$E30=""),"",IF(AND($C30&lt;=L$5+6,$E30&gt;=L$5),IF(L$5&lt;$C30+($E30-$C30)*N($F30),2,1),""))</f>
        <v/>
      </c>
      <c r="M30" s="13">
        <f>IF(OR($C30="",$E30=""),"",IF(AND($C30&lt;=M$5+6,$E30&gt;=M$5),IF(M$5&lt;$C30+($E30-$C30)*N($F30),2,1),""))</f>
        <v/>
      </c>
      <c r="N30" s="13">
        <f>IF(OR($C30="",$E30=""),"",IF(AND($C30&lt;=N$5+6,$E30&gt;=N$5),IF(N$5&lt;$C30+($E30-$C30)*N($F30),2,1),""))</f>
        <v/>
      </c>
      <c r="O30" s="13">
        <f>IF(OR($C30="",$E30=""),"",IF(AND($C30&lt;=O$5+6,$E30&gt;=O$5),IF(O$5&lt;$C30+($E30-$C30)*N($F30),2,1),""))</f>
        <v/>
      </c>
      <c r="P30" s="13">
        <f>IF(OR($C30="",$E30=""),"",IF(AND($C30&lt;=P$5+6,$E30&gt;=P$5),IF(P$5&lt;$C30+($E30-$C30)*N($F30),2,1),""))</f>
        <v/>
      </c>
      <c r="Q30" s="13">
        <f>IF(OR($C30="",$E30=""),"",IF(AND($C30&lt;=Q$5+6,$E30&gt;=Q$5),IF(Q$5&lt;$C30+($E30-$C30)*N($F30),2,1),""))</f>
        <v/>
      </c>
      <c r="R30" s="13">
        <f>IF(OR($C30="",$E30=""),"",IF(AND($C30&lt;=R$5+6,$E30&gt;=R$5),IF(R$5&lt;$C30+($E30-$C30)*N($F30),2,1),""))</f>
        <v/>
      </c>
      <c r="S30" s="13">
        <f>IF(OR($C30="",$E30=""),"",IF(AND($C30&lt;=S$5+6,$E30&gt;=S$5),IF(S$5&lt;$C30+($E30-$C30)*N($F30),2,1),""))</f>
        <v/>
      </c>
      <c r="T30" s="13">
        <f>IF(OR($C30="",$E30=""),"",IF(AND($C30&lt;=T$5+6,$E30&gt;=T$5),IF(T$5&lt;$C30+($E30-$C30)*N($F30),2,1),""))</f>
        <v/>
      </c>
      <c r="U30" s="13">
        <f>IF(OR($C30="",$E30=""),"",IF(AND($C30&lt;=U$5+6,$E30&gt;=U$5),IF(U$5&lt;$C30+($E30-$C30)*N($F30),2,1),""))</f>
        <v/>
      </c>
      <c r="V30" s="13">
        <f>IF(OR($C30="",$E30=""),"",IF(AND($C30&lt;=V$5+6,$E30&gt;=V$5),IF(V$5&lt;$C30+($E30-$C30)*N($F30),2,1),""))</f>
        <v/>
      </c>
      <c r="W30" s="13">
        <f>IF(OR($C30="",$E30=""),"",IF(AND($C30&lt;=W$5+6,$E30&gt;=W$5),IF(W$5&lt;$C30+($E30-$C30)*N($F30),2,1),""))</f>
        <v/>
      </c>
      <c r="X30" s="13">
        <f>IF(OR($C30="",$E30=""),"",IF(AND($C30&lt;=X$5+6,$E30&gt;=X$5),IF(X$5&lt;$C30+($E30-$C30)*N($F30),2,1),""))</f>
        <v/>
      </c>
      <c r="Y30" s="13">
        <f>IF(OR($C30="",$E30=""),"",IF(AND($C30&lt;=Y$5+6,$E30&gt;=Y$5),IF(Y$5&lt;$C30+($E30-$C30)*N($F30),2,1),""))</f>
        <v/>
      </c>
      <c r="Z30" s="13">
        <f>IF(OR($C30="",$E30=""),"",IF(AND($C30&lt;=Z$5+6,$E30&gt;=Z$5),IF(Z$5&lt;$C30+($E30-$C30)*N($F30),2,1),""))</f>
        <v/>
      </c>
      <c r="AA30" s="13">
        <f>IF(OR($C30="",$E30=""),"",IF(AND($C30&lt;=AA$5+6,$E30&gt;=AA$5),IF(AA$5&lt;$C30+($E30-$C30)*N($F30),2,1),""))</f>
        <v/>
      </c>
      <c r="AB30" s="13">
        <f>IF(OR($C30="",$E30=""),"",IF(AND($C30&lt;=AB$5+6,$E30&gt;=AB$5),IF(AB$5&lt;$C30+($E30-$C30)*N($F30),2,1),""))</f>
        <v/>
      </c>
      <c r="AC30" s="13">
        <f>IF(OR($C30="",$E30=""),"",IF(AND($C30&lt;=AC$5+6,$E30&gt;=AC$5),IF(AC$5&lt;$C30+($E30-$C30)*N($F30),2,1),""))</f>
        <v/>
      </c>
      <c r="AD30" s="13">
        <f>IF(OR($C30="",$E30=""),"",IF(AND($C30&lt;=AD$5+6,$E30&gt;=AD$5),IF(AD$5&lt;$C30+($E30-$C30)*N($F30),2,1),""))</f>
        <v/>
      </c>
      <c r="AE30" s="13">
        <f>IF(OR($C30="",$E30=""),"",IF(AND($C30&lt;=AE$5+6,$E30&gt;=AE$5),IF(AE$5&lt;$C30+($E30-$C30)*N($F30),2,1),""))</f>
        <v/>
      </c>
      <c r="AF30" s="13">
        <f>IF(OR($C30="",$E30=""),"",IF(AND($C30&lt;=AF$5+6,$E30&gt;=AF$5),IF(AF$5&lt;$C30+($E30-$C30)*N($F30),2,1),""))</f>
        <v/>
      </c>
      <c r="AG30" s="13">
        <f>IF(OR($C30="",$E30=""),"",IF(AND($C30&lt;=AG$5+6,$E30&gt;=AG$5),IF(AG$5&lt;$C30+($E30-$C30)*N($F30),2,1),""))</f>
        <v/>
      </c>
    </row>
    <row r="31">
      <c r="A31" s="9" t="n"/>
      <c r="B31" s="9" t="n"/>
      <c r="C31" s="10" t="n"/>
      <c r="D31" s="9" t="n"/>
      <c r="E31" s="11">
        <f>IF(OR(C31="",D31=""),"",WORKDAY(C31,D31-1))</f>
        <v/>
      </c>
      <c r="F31" s="12" t="n"/>
      <c r="G31">
        <f>IF(A31="","",IF(F31&gt;=1,"Done",IF(AND(E31&lt;&gt;"",E31&lt;TODAY()),"Late",IF(AND(C31&lt;&gt;"",C31&lt;=TODAY()),"In progress","Not started"))))</f>
        <v/>
      </c>
      <c r="H31" s="13">
        <f>IF(OR($C31="",$E31=""),"",IF(AND($C31&lt;=H$5+6,$E31&gt;=H$5),IF(H$5&lt;$C31+($E31-$C31)*N($F31),2,1),""))</f>
        <v/>
      </c>
      <c r="I31" s="13">
        <f>IF(OR($C31="",$E31=""),"",IF(AND($C31&lt;=I$5+6,$E31&gt;=I$5),IF(I$5&lt;$C31+($E31-$C31)*N($F31),2,1),""))</f>
        <v/>
      </c>
      <c r="J31" s="13">
        <f>IF(OR($C31="",$E31=""),"",IF(AND($C31&lt;=J$5+6,$E31&gt;=J$5),IF(J$5&lt;$C31+($E31-$C31)*N($F31),2,1),""))</f>
        <v/>
      </c>
      <c r="K31" s="13">
        <f>IF(OR($C31="",$E31=""),"",IF(AND($C31&lt;=K$5+6,$E31&gt;=K$5),IF(K$5&lt;$C31+($E31-$C31)*N($F31),2,1),""))</f>
        <v/>
      </c>
      <c r="L31" s="13">
        <f>IF(OR($C31="",$E31=""),"",IF(AND($C31&lt;=L$5+6,$E31&gt;=L$5),IF(L$5&lt;$C31+($E31-$C31)*N($F31),2,1),""))</f>
        <v/>
      </c>
      <c r="M31" s="13">
        <f>IF(OR($C31="",$E31=""),"",IF(AND($C31&lt;=M$5+6,$E31&gt;=M$5),IF(M$5&lt;$C31+($E31-$C31)*N($F31),2,1),""))</f>
        <v/>
      </c>
      <c r="N31" s="13">
        <f>IF(OR($C31="",$E31=""),"",IF(AND($C31&lt;=N$5+6,$E31&gt;=N$5),IF(N$5&lt;$C31+($E31-$C31)*N($F31),2,1),""))</f>
        <v/>
      </c>
      <c r="O31" s="13">
        <f>IF(OR($C31="",$E31=""),"",IF(AND($C31&lt;=O$5+6,$E31&gt;=O$5),IF(O$5&lt;$C31+($E31-$C31)*N($F31),2,1),""))</f>
        <v/>
      </c>
      <c r="P31" s="13">
        <f>IF(OR($C31="",$E31=""),"",IF(AND($C31&lt;=P$5+6,$E31&gt;=P$5),IF(P$5&lt;$C31+($E31-$C31)*N($F31),2,1),""))</f>
        <v/>
      </c>
      <c r="Q31" s="13">
        <f>IF(OR($C31="",$E31=""),"",IF(AND($C31&lt;=Q$5+6,$E31&gt;=Q$5),IF(Q$5&lt;$C31+($E31-$C31)*N($F31),2,1),""))</f>
        <v/>
      </c>
      <c r="R31" s="13">
        <f>IF(OR($C31="",$E31=""),"",IF(AND($C31&lt;=R$5+6,$E31&gt;=R$5),IF(R$5&lt;$C31+($E31-$C31)*N($F31),2,1),""))</f>
        <v/>
      </c>
      <c r="S31" s="13">
        <f>IF(OR($C31="",$E31=""),"",IF(AND($C31&lt;=S$5+6,$E31&gt;=S$5),IF(S$5&lt;$C31+($E31-$C31)*N($F31),2,1),""))</f>
        <v/>
      </c>
      <c r="T31" s="13">
        <f>IF(OR($C31="",$E31=""),"",IF(AND($C31&lt;=T$5+6,$E31&gt;=T$5),IF(T$5&lt;$C31+($E31-$C31)*N($F31),2,1),""))</f>
        <v/>
      </c>
      <c r="U31" s="13">
        <f>IF(OR($C31="",$E31=""),"",IF(AND($C31&lt;=U$5+6,$E31&gt;=U$5),IF(U$5&lt;$C31+($E31-$C31)*N($F31),2,1),""))</f>
        <v/>
      </c>
      <c r="V31" s="13">
        <f>IF(OR($C31="",$E31=""),"",IF(AND($C31&lt;=V$5+6,$E31&gt;=V$5),IF(V$5&lt;$C31+($E31-$C31)*N($F31),2,1),""))</f>
        <v/>
      </c>
      <c r="W31" s="13">
        <f>IF(OR($C31="",$E31=""),"",IF(AND($C31&lt;=W$5+6,$E31&gt;=W$5),IF(W$5&lt;$C31+($E31-$C31)*N($F31),2,1),""))</f>
        <v/>
      </c>
      <c r="X31" s="13">
        <f>IF(OR($C31="",$E31=""),"",IF(AND($C31&lt;=X$5+6,$E31&gt;=X$5),IF(X$5&lt;$C31+($E31-$C31)*N($F31),2,1),""))</f>
        <v/>
      </c>
      <c r="Y31" s="13">
        <f>IF(OR($C31="",$E31=""),"",IF(AND($C31&lt;=Y$5+6,$E31&gt;=Y$5),IF(Y$5&lt;$C31+($E31-$C31)*N($F31),2,1),""))</f>
        <v/>
      </c>
      <c r="Z31" s="13">
        <f>IF(OR($C31="",$E31=""),"",IF(AND($C31&lt;=Z$5+6,$E31&gt;=Z$5),IF(Z$5&lt;$C31+($E31-$C31)*N($F31),2,1),""))</f>
        <v/>
      </c>
      <c r="AA31" s="13">
        <f>IF(OR($C31="",$E31=""),"",IF(AND($C31&lt;=AA$5+6,$E31&gt;=AA$5),IF(AA$5&lt;$C31+($E31-$C31)*N($F31),2,1),""))</f>
        <v/>
      </c>
      <c r="AB31" s="13">
        <f>IF(OR($C31="",$E31=""),"",IF(AND($C31&lt;=AB$5+6,$E31&gt;=AB$5),IF(AB$5&lt;$C31+($E31-$C31)*N($F31),2,1),""))</f>
        <v/>
      </c>
      <c r="AC31" s="13">
        <f>IF(OR($C31="",$E31=""),"",IF(AND($C31&lt;=AC$5+6,$E31&gt;=AC$5),IF(AC$5&lt;$C31+($E31-$C31)*N($F31),2,1),""))</f>
        <v/>
      </c>
      <c r="AD31" s="13">
        <f>IF(OR($C31="",$E31=""),"",IF(AND($C31&lt;=AD$5+6,$E31&gt;=AD$5),IF(AD$5&lt;$C31+($E31-$C31)*N($F31),2,1),""))</f>
        <v/>
      </c>
      <c r="AE31" s="13">
        <f>IF(OR($C31="",$E31=""),"",IF(AND($C31&lt;=AE$5+6,$E31&gt;=AE$5),IF(AE$5&lt;$C31+($E31-$C31)*N($F31),2,1),""))</f>
        <v/>
      </c>
      <c r="AF31" s="13">
        <f>IF(OR($C31="",$E31=""),"",IF(AND($C31&lt;=AF$5+6,$E31&gt;=AF$5),IF(AF$5&lt;$C31+($E31-$C31)*N($F31),2,1),""))</f>
        <v/>
      </c>
      <c r="AG31" s="13">
        <f>IF(OR($C31="",$E31=""),"",IF(AND($C31&lt;=AG$5+6,$E31&gt;=AG$5),IF(AG$5&lt;$C31+($E31-$C31)*N($F31),2,1),""))</f>
        <v/>
      </c>
    </row>
    <row r="32">
      <c r="A32" s="9" t="n"/>
      <c r="B32" s="9" t="n"/>
      <c r="C32" s="10" t="n"/>
      <c r="D32" s="9" t="n"/>
      <c r="E32" s="11">
        <f>IF(OR(C32="",D32=""),"",WORKDAY(C32,D32-1))</f>
        <v/>
      </c>
      <c r="F32" s="12" t="n"/>
      <c r="G32">
        <f>IF(A32="","",IF(F32&gt;=1,"Done",IF(AND(E32&lt;&gt;"",E32&lt;TODAY()),"Late",IF(AND(C32&lt;&gt;"",C32&lt;=TODAY()),"In progress","Not started"))))</f>
        <v/>
      </c>
      <c r="H32" s="13">
        <f>IF(OR($C32="",$E32=""),"",IF(AND($C32&lt;=H$5+6,$E32&gt;=H$5),IF(H$5&lt;$C32+($E32-$C32)*N($F32),2,1),""))</f>
        <v/>
      </c>
      <c r="I32" s="13">
        <f>IF(OR($C32="",$E32=""),"",IF(AND($C32&lt;=I$5+6,$E32&gt;=I$5),IF(I$5&lt;$C32+($E32-$C32)*N($F32),2,1),""))</f>
        <v/>
      </c>
      <c r="J32" s="13">
        <f>IF(OR($C32="",$E32=""),"",IF(AND($C32&lt;=J$5+6,$E32&gt;=J$5),IF(J$5&lt;$C32+($E32-$C32)*N($F32),2,1),""))</f>
        <v/>
      </c>
      <c r="K32" s="13">
        <f>IF(OR($C32="",$E32=""),"",IF(AND($C32&lt;=K$5+6,$E32&gt;=K$5),IF(K$5&lt;$C32+($E32-$C32)*N($F32),2,1),""))</f>
        <v/>
      </c>
      <c r="L32" s="13">
        <f>IF(OR($C32="",$E32=""),"",IF(AND($C32&lt;=L$5+6,$E32&gt;=L$5),IF(L$5&lt;$C32+($E32-$C32)*N($F32),2,1),""))</f>
        <v/>
      </c>
      <c r="M32" s="13">
        <f>IF(OR($C32="",$E32=""),"",IF(AND($C32&lt;=M$5+6,$E32&gt;=M$5),IF(M$5&lt;$C32+($E32-$C32)*N($F32),2,1),""))</f>
        <v/>
      </c>
      <c r="N32" s="13">
        <f>IF(OR($C32="",$E32=""),"",IF(AND($C32&lt;=N$5+6,$E32&gt;=N$5),IF(N$5&lt;$C32+($E32-$C32)*N($F32),2,1),""))</f>
        <v/>
      </c>
      <c r="O32" s="13">
        <f>IF(OR($C32="",$E32=""),"",IF(AND($C32&lt;=O$5+6,$E32&gt;=O$5),IF(O$5&lt;$C32+($E32-$C32)*N($F32),2,1),""))</f>
        <v/>
      </c>
      <c r="P32" s="13">
        <f>IF(OR($C32="",$E32=""),"",IF(AND($C32&lt;=P$5+6,$E32&gt;=P$5),IF(P$5&lt;$C32+($E32-$C32)*N($F32),2,1),""))</f>
        <v/>
      </c>
      <c r="Q32" s="13">
        <f>IF(OR($C32="",$E32=""),"",IF(AND($C32&lt;=Q$5+6,$E32&gt;=Q$5),IF(Q$5&lt;$C32+($E32-$C32)*N($F32),2,1),""))</f>
        <v/>
      </c>
      <c r="R32" s="13">
        <f>IF(OR($C32="",$E32=""),"",IF(AND($C32&lt;=R$5+6,$E32&gt;=R$5),IF(R$5&lt;$C32+($E32-$C32)*N($F32),2,1),""))</f>
        <v/>
      </c>
      <c r="S32" s="13">
        <f>IF(OR($C32="",$E32=""),"",IF(AND($C32&lt;=S$5+6,$E32&gt;=S$5),IF(S$5&lt;$C32+($E32-$C32)*N($F32),2,1),""))</f>
        <v/>
      </c>
      <c r="T32" s="13">
        <f>IF(OR($C32="",$E32=""),"",IF(AND($C32&lt;=T$5+6,$E32&gt;=T$5),IF(T$5&lt;$C32+($E32-$C32)*N($F32),2,1),""))</f>
        <v/>
      </c>
      <c r="U32" s="13">
        <f>IF(OR($C32="",$E32=""),"",IF(AND($C32&lt;=U$5+6,$E32&gt;=U$5),IF(U$5&lt;$C32+($E32-$C32)*N($F32),2,1),""))</f>
        <v/>
      </c>
      <c r="V32" s="13">
        <f>IF(OR($C32="",$E32=""),"",IF(AND($C32&lt;=V$5+6,$E32&gt;=V$5),IF(V$5&lt;$C32+($E32-$C32)*N($F32),2,1),""))</f>
        <v/>
      </c>
      <c r="W32" s="13">
        <f>IF(OR($C32="",$E32=""),"",IF(AND($C32&lt;=W$5+6,$E32&gt;=W$5),IF(W$5&lt;$C32+($E32-$C32)*N($F32),2,1),""))</f>
        <v/>
      </c>
      <c r="X32" s="13">
        <f>IF(OR($C32="",$E32=""),"",IF(AND($C32&lt;=X$5+6,$E32&gt;=X$5),IF(X$5&lt;$C32+($E32-$C32)*N($F32),2,1),""))</f>
        <v/>
      </c>
      <c r="Y32" s="13">
        <f>IF(OR($C32="",$E32=""),"",IF(AND($C32&lt;=Y$5+6,$E32&gt;=Y$5),IF(Y$5&lt;$C32+($E32-$C32)*N($F32),2,1),""))</f>
        <v/>
      </c>
      <c r="Z32" s="13">
        <f>IF(OR($C32="",$E32=""),"",IF(AND($C32&lt;=Z$5+6,$E32&gt;=Z$5),IF(Z$5&lt;$C32+($E32-$C32)*N($F32),2,1),""))</f>
        <v/>
      </c>
      <c r="AA32" s="13">
        <f>IF(OR($C32="",$E32=""),"",IF(AND($C32&lt;=AA$5+6,$E32&gt;=AA$5),IF(AA$5&lt;$C32+($E32-$C32)*N($F32),2,1),""))</f>
        <v/>
      </c>
      <c r="AB32" s="13">
        <f>IF(OR($C32="",$E32=""),"",IF(AND($C32&lt;=AB$5+6,$E32&gt;=AB$5),IF(AB$5&lt;$C32+($E32-$C32)*N($F32),2,1),""))</f>
        <v/>
      </c>
      <c r="AC32" s="13">
        <f>IF(OR($C32="",$E32=""),"",IF(AND($C32&lt;=AC$5+6,$E32&gt;=AC$5),IF(AC$5&lt;$C32+($E32-$C32)*N($F32),2,1),""))</f>
        <v/>
      </c>
      <c r="AD32" s="13">
        <f>IF(OR($C32="",$E32=""),"",IF(AND($C32&lt;=AD$5+6,$E32&gt;=AD$5),IF(AD$5&lt;$C32+($E32-$C32)*N($F32),2,1),""))</f>
        <v/>
      </c>
      <c r="AE32" s="13">
        <f>IF(OR($C32="",$E32=""),"",IF(AND($C32&lt;=AE$5+6,$E32&gt;=AE$5),IF(AE$5&lt;$C32+($E32-$C32)*N($F32),2,1),""))</f>
        <v/>
      </c>
      <c r="AF32" s="13">
        <f>IF(OR($C32="",$E32=""),"",IF(AND($C32&lt;=AF$5+6,$E32&gt;=AF$5),IF(AF$5&lt;$C32+($E32-$C32)*N($F32),2,1),""))</f>
        <v/>
      </c>
      <c r="AG32" s="13">
        <f>IF(OR($C32="",$E32=""),"",IF(AND($C32&lt;=AG$5+6,$E32&gt;=AG$5),IF(AG$5&lt;$C32+($E32-$C32)*N($F32),2,1),""))</f>
        <v/>
      </c>
    </row>
    <row r="33">
      <c r="A33" s="9" t="n"/>
      <c r="B33" s="9" t="n"/>
      <c r="C33" s="10" t="n"/>
      <c r="D33" s="9" t="n"/>
      <c r="E33" s="11">
        <f>IF(OR(C33="",D33=""),"",WORKDAY(C33,D33-1))</f>
        <v/>
      </c>
      <c r="F33" s="12" t="n"/>
      <c r="G33">
        <f>IF(A33="","",IF(F33&gt;=1,"Done",IF(AND(E33&lt;&gt;"",E33&lt;TODAY()),"Late",IF(AND(C33&lt;&gt;"",C33&lt;=TODAY()),"In progress","Not started"))))</f>
        <v/>
      </c>
      <c r="H33" s="13">
        <f>IF(OR($C33="",$E33=""),"",IF(AND($C33&lt;=H$5+6,$E33&gt;=H$5),IF(H$5&lt;$C33+($E33-$C33)*N($F33),2,1),""))</f>
        <v/>
      </c>
      <c r="I33" s="13">
        <f>IF(OR($C33="",$E33=""),"",IF(AND($C33&lt;=I$5+6,$E33&gt;=I$5),IF(I$5&lt;$C33+($E33-$C33)*N($F33),2,1),""))</f>
        <v/>
      </c>
      <c r="J33" s="13">
        <f>IF(OR($C33="",$E33=""),"",IF(AND($C33&lt;=J$5+6,$E33&gt;=J$5),IF(J$5&lt;$C33+($E33-$C33)*N($F33),2,1),""))</f>
        <v/>
      </c>
      <c r="K33" s="13">
        <f>IF(OR($C33="",$E33=""),"",IF(AND($C33&lt;=K$5+6,$E33&gt;=K$5),IF(K$5&lt;$C33+($E33-$C33)*N($F33),2,1),""))</f>
        <v/>
      </c>
      <c r="L33" s="13">
        <f>IF(OR($C33="",$E33=""),"",IF(AND($C33&lt;=L$5+6,$E33&gt;=L$5),IF(L$5&lt;$C33+($E33-$C33)*N($F33),2,1),""))</f>
        <v/>
      </c>
      <c r="M33" s="13">
        <f>IF(OR($C33="",$E33=""),"",IF(AND($C33&lt;=M$5+6,$E33&gt;=M$5),IF(M$5&lt;$C33+($E33-$C33)*N($F33),2,1),""))</f>
        <v/>
      </c>
      <c r="N33" s="13">
        <f>IF(OR($C33="",$E33=""),"",IF(AND($C33&lt;=N$5+6,$E33&gt;=N$5),IF(N$5&lt;$C33+($E33-$C33)*N($F33),2,1),""))</f>
        <v/>
      </c>
      <c r="O33" s="13">
        <f>IF(OR($C33="",$E33=""),"",IF(AND($C33&lt;=O$5+6,$E33&gt;=O$5),IF(O$5&lt;$C33+($E33-$C33)*N($F33),2,1),""))</f>
        <v/>
      </c>
      <c r="P33" s="13">
        <f>IF(OR($C33="",$E33=""),"",IF(AND($C33&lt;=P$5+6,$E33&gt;=P$5),IF(P$5&lt;$C33+($E33-$C33)*N($F33),2,1),""))</f>
        <v/>
      </c>
      <c r="Q33" s="13">
        <f>IF(OR($C33="",$E33=""),"",IF(AND($C33&lt;=Q$5+6,$E33&gt;=Q$5),IF(Q$5&lt;$C33+($E33-$C33)*N($F33),2,1),""))</f>
        <v/>
      </c>
      <c r="R33" s="13">
        <f>IF(OR($C33="",$E33=""),"",IF(AND($C33&lt;=R$5+6,$E33&gt;=R$5),IF(R$5&lt;$C33+($E33-$C33)*N($F33),2,1),""))</f>
        <v/>
      </c>
      <c r="S33" s="13">
        <f>IF(OR($C33="",$E33=""),"",IF(AND($C33&lt;=S$5+6,$E33&gt;=S$5),IF(S$5&lt;$C33+($E33-$C33)*N($F33),2,1),""))</f>
        <v/>
      </c>
      <c r="T33" s="13">
        <f>IF(OR($C33="",$E33=""),"",IF(AND($C33&lt;=T$5+6,$E33&gt;=T$5),IF(T$5&lt;$C33+($E33-$C33)*N($F33),2,1),""))</f>
        <v/>
      </c>
      <c r="U33" s="13">
        <f>IF(OR($C33="",$E33=""),"",IF(AND($C33&lt;=U$5+6,$E33&gt;=U$5),IF(U$5&lt;$C33+($E33-$C33)*N($F33),2,1),""))</f>
        <v/>
      </c>
      <c r="V33" s="13">
        <f>IF(OR($C33="",$E33=""),"",IF(AND($C33&lt;=V$5+6,$E33&gt;=V$5),IF(V$5&lt;$C33+($E33-$C33)*N($F33),2,1),""))</f>
        <v/>
      </c>
      <c r="W33" s="13">
        <f>IF(OR($C33="",$E33=""),"",IF(AND($C33&lt;=W$5+6,$E33&gt;=W$5),IF(W$5&lt;$C33+($E33-$C33)*N($F33),2,1),""))</f>
        <v/>
      </c>
      <c r="X33" s="13">
        <f>IF(OR($C33="",$E33=""),"",IF(AND($C33&lt;=X$5+6,$E33&gt;=X$5),IF(X$5&lt;$C33+($E33-$C33)*N($F33),2,1),""))</f>
        <v/>
      </c>
      <c r="Y33" s="13">
        <f>IF(OR($C33="",$E33=""),"",IF(AND($C33&lt;=Y$5+6,$E33&gt;=Y$5),IF(Y$5&lt;$C33+($E33-$C33)*N($F33),2,1),""))</f>
        <v/>
      </c>
      <c r="Z33" s="13">
        <f>IF(OR($C33="",$E33=""),"",IF(AND($C33&lt;=Z$5+6,$E33&gt;=Z$5),IF(Z$5&lt;$C33+($E33-$C33)*N($F33),2,1),""))</f>
        <v/>
      </c>
      <c r="AA33" s="13">
        <f>IF(OR($C33="",$E33=""),"",IF(AND($C33&lt;=AA$5+6,$E33&gt;=AA$5),IF(AA$5&lt;$C33+($E33-$C33)*N($F33),2,1),""))</f>
        <v/>
      </c>
      <c r="AB33" s="13">
        <f>IF(OR($C33="",$E33=""),"",IF(AND($C33&lt;=AB$5+6,$E33&gt;=AB$5),IF(AB$5&lt;$C33+($E33-$C33)*N($F33),2,1),""))</f>
        <v/>
      </c>
      <c r="AC33" s="13">
        <f>IF(OR($C33="",$E33=""),"",IF(AND($C33&lt;=AC$5+6,$E33&gt;=AC$5),IF(AC$5&lt;$C33+($E33-$C33)*N($F33),2,1),""))</f>
        <v/>
      </c>
      <c r="AD33" s="13">
        <f>IF(OR($C33="",$E33=""),"",IF(AND($C33&lt;=AD$5+6,$E33&gt;=AD$5),IF(AD$5&lt;$C33+($E33-$C33)*N($F33),2,1),""))</f>
        <v/>
      </c>
      <c r="AE33" s="13">
        <f>IF(OR($C33="",$E33=""),"",IF(AND($C33&lt;=AE$5+6,$E33&gt;=AE$5),IF(AE$5&lt;$C33+($E33-$C33)*N($F33),2,1),""))</f>
        <v/>
      </c>
      <c r="AF33" s="13">
        <f>IF(OR($C33="",$E33=""),"",IF(AND($C33&lt;=AF$5+6,$E33&gt;=AF$5),IF(AF$5&lt;$C33+($E33-$C33)*N($F33),2,1),""))</f>
        <v/>
      </c>
      <c r="AG33" s="13">
        <f>IF(OR($C33="",$E33=""),"",IF(AND($C33&lt;=AG$5+6,$E33&gt;=AG$5),IF(AG$5&lt;$C33+($E33-$C33)*N($F33),2,1),""))</f>
        <v/>
      </c>
    </row>
    <row r="34">
      <c r="A34" s="9" t="n"/>
      <c r="B34" s="9" t="n"/>
      <c r="C34" s="10" t="n"/>
      <c r="D34" s="9" t="n"/>
      <c r="E34" s="11">
        <f>IF(OR(C34="",D34=""),"",WORKDAY(C34,D34-1))</f>
        <v/>
      </c>
      <c r="F34" s="12" t="n"/>
      <c r="G34">
        <f>IF(A34="","",IF(F34&gt;=1,"Done",IF(AND(E34&lt;&gt;"",E34&lt;TODAY()),"Late",IF(AND(C34&lt;&gt;"",C34&lt;=TODAY()),"In progress","Not started"))))</f>
        <v/>
      </c>
      <c r="H34" s="13">
        <f>IF(OR($C34="",$E34=""),"",IF(AND($C34&lt;=H$5+6,$E34&gt;=H$5),IF(H$5&lt;$C34+($E34-$C34)*N($F34),2,1),""))</f>
        <v/>
      </c>
      <c r="I34" s="13">
        <f>IF(OR($C34="",$E34=""),"",IF(AND($C34&lt;=I$5+6,$E34&gt;=I$5),IF(I$5&lt;$C34+($E34-$C34)*N($F34),2,1),""))</f>
        <v/>
      </c>
      <c r="J34" s="13">
        <f>IF(OR($C34="",$E34=""),"",IF(AND($C34&lt;=J$5+6,$E34&gt;=J$5),IF(J$5&lt;$C34+($E34-$C34)*N($F34),2,1),""))</f>
        <v/>
      </c>
      <c r="K34" s="13">
        <f>IF(OR($C34="",$E34=""),"",IF(AND($C34&lt;=K$5+6,$E34&gt;=K$5),IF(K$5&lt;$C34+($E34-$C34)*N($F34),2,1),""))</f>
        <v/>
      </c>
      <c r="L34" s="13">
        <f>IF(OR($C34="",$E34=""),"",IF(AND($C34&lt;=L$5+6,$E34&gt;=L$5),IF(L$5&lt;$C34+($E34-$C34)*N($F34),2,1),""))</f>
        <v/>
      </c>
      <c r="M34" s="13">
        <f>IF(OR($C34="",$E34=""),"",IF(AND($C34&lt;=M$5+6,$E34&gt;=M$5),IF(M$5&lt;$C34+($E34-$C34)*N($F34),2,1),""))</f>
        <v/>
      </c>
      <c r="N34" s="13">
        <f>IF(OR($C34="",$E34=""),"",IF(AND($C34&lt;=N$5+6,$E34&gt;=N$5),IF(N$5&lt;$C34+($E34-$C34)*N($F34),2,1),""))</f>
        <v/>
      </c>
      <c r="O34" s="13">
        <f>IF(OR($C34="",$E34=""),"",IF(AND($C34&lt;=O$5+6,$E34&gt;=O$5),IF(O$5&lt;$C34+($E34-$C34)*N($F34),2,1),""))</f>
        <v/>
      </c>
      <c r="P34" s="13">
        <f>IF(OR($C34="",$E34=""),"",IF(AND($C34&lt;=P$5+6,$E34&gt;=P$5),IF(P$5&lt;$C34+($E34-$C34)*N($F34),2,1),""))</f>
        <v/>
      </c>
      <c r="Q34" s="13">
        <f>IF(OR($C34="",$E34=""),"",IF(AND($C34&lt;=Q$5+6,$E34&gt;=Q$5),IF(Q$5&lt;$C34+($E34-$C34)*N($F34),2,1),""))</f>
        <v/>
      </c>
      <c r="R34" s="13">
        <f>IF(OR($C34="",$E34=""),"",IF(AND($C34&lt;=R$5+6,$E34&gt;=R$5),IF(R$5&lt;$C34+($E34-$C34)*N($F34),2,1),""))</f>
        <v/>
      </c>
      <c r="S34" s="13">
        <f>IF(OR($C34="",$E34=""),"",IF(AND($C34&lt;=S$5+6,$E34&gt;=S$5),IF(S$5&lt;$C34+($E34-$C34)*N($F34),2,1),""))</f>
        <v/>
      </c>
      <c r="T34" s="13">
        <f>IF(OR($C34="",$E34=""),"",IF(AND($C34&lt;=T$5+6,$E34&gt;=T$5),IF(T$5&lt;$C34+($E34-$C34)*N($F34),2,1),""))</f>
        <v/>
      </c>
      <c r="U34" s="13">
        <f>IF(OR($C34="",$E34=""),"",IF(AND($C34&lt;=U$5+6,$E34&gt;=U$5),IF(U$5&lt;$C34+($E34-$C34)*N($F34),2,1),""))</f>
        <v/>
      </c>
      <c r="V34" s="13">
        <f>IF(OR($C34="",$E34=""),"",IF(AND($C34&lt;=V$5+6,$E34&gt;=V$5),IF(V$5&lt;$C34+($E34-$C34)*N($F34),2,1),""))</f>
        <v/>
      </c>
      <c r="W34" s="13">
        <f>IF(OR($C34="",$E34=""),"",IF(AND($C34&lt;=W$5+6,$E34&gt;=W$5),IF(W$5&lt;$C34+($E34-$C34)*N($F34),2,1),""))</f>
        <v/>
      </c>
      <c r="X34" s="13">
        <f>IF(OR($C34="",$E34=""),"",IF(AND($C34&lt;=X$5+6,$E34&gt;=X$5),IF(X$5&lt;$C34+($E34-$C34)*N($F34),2,1),""))</f>
        <v/>
      </c>
      <c r="Y34" s="13">
        <f>IF(OR($C34="",$E34=""),"",IF(AND($C34&lt;=Y$5+6,$E34&gt;=Y$5),IF(Y$5&lt;$C34+($E34-$C34)*N($F34),2,1),""))</f>
        <v/>
      </c>
      <c r="Z34" s="13">
        <f>IF(OR($C34="",$E34=""),"",IF(AND($C34&lt;=Z$5+6,$E34&gt;=Z$5),IF(Z$5&lt;$C34+($E34-$C34)*N($F34),2,1),""))</f>
        <v/>
      </c>
      <c r="AA34" s="13">
        <f>IF(OR($C34="",$E34=""),"",IF(AND($C34&lt;=AA$5+6,$E34&gt;=AA$5),IF(AA$5&lt;$C34+($E34-$C34)*N($F34),2,1),""))</f>
        <v/>
      </c>
      <c r="AB34" s="13">
        <f>IF(OR($C34="",$E34=""),"",IF(AND($C34&lt;=AB$5+6,$E34&gt;=AB$5),IF(AB$5&lt;$C34+($E34-$C34)*N($F34),2,1),""))</f>
        <v/>
      </c>
      <c r="AC34" s="13">
        <f>IF(OR($C34="",$E34=""),"",IF(AND($C34&lt;=AC$5+6,$E34&gt;=AC$5),IF(AC$5&lt;$C34+($E34-$C34)*N($F34),2,1),""))</f>
        <v/>
      </c>
      <c r="AD34" s="13">
        <f>IF(OR($C34="",$E34=""),"",IF(AND($C34&lt;=AD$5+6,$E34&gt;=AD$5),IF(AD$5&lt;$C34+($E34-$C34)*N($F34),2,1),""))</f>
        <v/>
      </c>
      <c r="AE34" s="13">
        <f>IF(OR($C34="",$E34=""),"",IF(AND($C34&lt;=AE$5+6,$E34&gt;=AE$5),IF(AE$5&lt;$C34+($E34-$C34)*N($F34),2,1),""))</f>
        <v/>
      </c>
      <c r="AF34" s="13">
        <f>IF(OR($C34="",$E34=""),"",IF(AND($C34&lt;=AF$5+6,$E34&gt;=AF$5),IF(AF$5&lt;$C34+($E34-$C34)*N($F34),2,1),""))</f>
        <v/>
      </c>
      <c r="AG34" s="13">
        <f>IF(OR($C34="",$E34=""),"",IF(AND($C34&lt;=AG$5+6,$E34&gt;=AG$5),IF(AG$5&lt;$C34+($E34-$C34)*N($F34),2,1),""))</f>
        <v/>
      </c>
    </row>
    <row r="35">
      <c r="A35" s="9" t="n"/>
      <c r="B35" s="9" t="n"/>
      <c r="C35" s="10" t="n"/>
      <c r="D35" s="9" t="n"/>
      <c r="E35" s="11">
        <f>IF(OR(C35="",D35=""),"",WORKDAY(C35,D35-1))</f>
        <v/>
      </c>
      <c r="F35" s="12" t="n"/>
      <c r="G35">
        <f>IF(A35="","",IF(F35&gt;=1,"Done",IF(AND(E35&lt;&gt;"",E35&lt;TODAY()),"Late",IF(AND(C35&lt;&gt;"",C35&lt;=TODAY()),"In progress","Not started"))))</f>
        <v/>
      </c>
      <c r="H35" s="13">
        <f>IF(OR($C35="",$E35=""),"",IF(AND($C35&lt;=H$5+6,$E35&gt;=H$5),IF(H$5&lt;$C35+($E35-$C35)*N($F35),2,1),""))</f>
        <v/>
      </c>
      <c r="I35" s="13">
        <f>IF(OR($C35="",$E35=""),"",IF(AND($C35&lt;=I$5+6,$E35&gt;=I$5),IF(I$5&lt;$C35+($E35-$C35)*N($F35),2,1),""))</f>
        <v/>
      </c>
      <c r="J35" s="13">
        <f>IF(OR($C35="",$E35=""),"",IF(AND($C35&lt;=J$5+6,$E35&gt;=J$5),IF(J$5&lt;$C35+($E35-$C35)*N($F35),2,1),""))</f>
        <v/>
      </c>
      <c r="K35" s="13">
        <f>IF(OR($C35="",$E35=""),"",IF(AND($C35&lt;=K$5+6,$E35&gt;=K$5),IF(K$5&lt;$C35+($E35-$C35)*N($F35),2,1),""))</f>
        <v/>
      </c>
      <c r="L35" s="13">
        <f>IF(OR($C35="",$E35=""),"",IF(AND($C35&lt;=L$5+6,$E35&gt;=L$5),IF(L$5&lt;$C35+($E35-$C35)*N($F35),2,1),""))</f>
        <v/>
      </c>
      <c r="M35" s="13">
        <f>IF(OR($C35="",$E35=""),"",IF(AND($C35&lt;=M$5+6,$E35&gt;=M$5),IF(M$5&lt;$C35+($E35-$C35)*N($F35),2,1),""))</f>
        <v/>
      </c>
      <c r="N35" s="13">
        <f>IF(OR($C35="",$E35=""),"",IF(AND($C35&lt;=N$5+6,$E35&gt;=N$5),IF(N$5&lt;$C35+($E35-$C35)*N($F35),2,1),""))</f>
        <v/>
      </c>
      <c r="O35" s="13">
        <f>IF(OR($C35="",$E35=""),"",IF(AND($C35&lt;=O$5+6,$E35&gt;=O$5),IF(O$5&lt;$C35+($E35-$C35)*N($F35),2,1),""))</f>
        <v/>
      </c>
      <c r="P35" s="13">
        <f>IF(OR($C35="",$E35=""),"",IF(AND($C35&lt;=P$5+6,$E35&gt;=P$5),IF(P$5&lt;$C35+($E35-$C35)*N($F35),2,1),""))</f>
        <v/>
      </c>
      <c r="Q35" s="13">
        <f>IF(OR($C35="",$E35=""),"",IF(AND($C35&lt;=Q$5+6,$E35&gt;=Q$5),IF(Q$5&lt;$C35+($E35-$C35)*N($F35),2,1),""))</f>
        <v/>
      </c>
      <c r="R35" s="13">
        <f>IF(OR($C35="",$E35=""),"",IF(AND($C35&lt;=R$5+6,$E35&gt;=R$5),IF(R$5&lt;$C35+($E35-$C35)*N($F35),2,1),""))</f>
        <v/>
      </c>
      <c r="S35" s="13">
        <f>IF(OR($C35="",$E35=""),"",IF(AND($C35&lt;=S$5+6,$E35&gt;=S$5),IF(S$5&lt;$C35+($E35-$C35)*N($F35),2,1),""))</f>
        <v/>
      </c>
      <c r="T35" s="13">
        <f>IF(OR($C35="",$E35=""),"",IF(AND($C35&lt;=T$5+6,$E35&gt;=T$5),IF(T$5&lt;$C35+($E35-$C35)*N($F35),2,1),""))</f>
        <v/>
      </c>
      <c r="U35" s="13">
        <f>IF(OR($C35="",$E35=""),"",IF(AND($C35&lt;=U$5+6,$E35&gt;=U$5),IF(U$5&lt;$C35+($E35-$C35)*N($F35),2,1),""))</f>
        <v/>
      </c>
      <c r="V35" s="13">
        <f>IF(OR($C35="",$E35=""),"",IF(AND($C35&lt;=V$5+6,$E35&gt;=V$5),IF(V$5&lt;$C35+($E35-$C35)*N($F35),2,1),""))</f>
        <v/>
      </c>
      <c r="W35" s="13">
        <f>IF(OR($C35="",$E35=""),"",IF(AND($C35&lt;=W$5+6,$E35&gt;=W$5),IF(W$5&lt;$C35+($E35-$C35)*N($F35),2,1),""))</f>
        <v/>
      </c>
      <c r="X35" s="13">
        <f>IF(OR($C35="",$E35=""),"",IF(AND($C35&lt;=X$5+6,$E35&gt;=X$5),IF(X$5&lt;$C35+($E35-$C35)*N($F35),2,1),""))</f>
        <v/>
      </c>
      <c r="Y35" s="13">
        <f>IF(OR($C35="",$E35=""),"",IF(AND($C35&lt;=Y$5+6,$E35&gt;=Y$5),IF(Y$5&lt;$C35+($E35-$C35)*N($F35),2,1),""))</f>
        <v/>
      </c>
      <c r="Z35" s="13">
        <f>IF(OR($C35="",$E35=""),"",IF(AND($C35&lt;=Z$5+6,$E35&gt;=Z$5),IF(Z$5&lt;$C35+($E35-$C35)*N($F35),2,1),""))</f>
        <v/>
      </c>
      <c r="AA35" s="13">
        <f>IF(OR($C35="",$E35=""),"",IF(AND($C35&lt;=AA$5+6,$E35&gt;=AA$5),IF(AA$5&lt;$C35+($E35-$C35)*N($F35),2,1),""))</f>
        <v/>
      </c>
      <c r="AB35" s="13">
        <f>IF(OR($C35="",$E35=""),"",IF(AND($C35&lt;=AB$5+6,$E35&gt;=AB$5),IF(AB$5&lt;$C35+($E35-$C35)*N($F35),2,1),""))</f>
        <v/>
      </c>
      <c r="AC35" s="13">
        <f>IF(OR($C35="",$E35=""),"",IF(AND($C35&lt;=AC$5+6,$E35&gt;=AC$5),IF(AC$5&lt;$C35+($E35-$C35)*N($F35),2,1),""))</f>
        <v/>
      </c>
      <c r="AD35" s="13">
        <f>IF(OR($C35="",$E35=""),"",IF(AND($C35&lt;=AD$5+6,$E35&gt;=AD$5),IF(AD$5&lt;$C35+($E35-$C35)*N($F35),2,1),""))</f>
        <v/>
      </c>
      <c r="AE35" s="13">
        <f>IF(OR($C35="",$E35=""),"",IF(AND($C35&lt;=AE$5+6,$E35&gt;=AE$5),IF(AE$5&lt;$C35+($E35-$C35)*N($F35),2,1),""))</f>
        <v/>
      </c>
      <c r="AF35" s="13">
        <f>IF(OR($C35="",$E35=""),"",IF(AND($C35&lt;=AF$5+6,$E35&gt;=AF$5),IF(AF$5&lt;$C35+($E35-$C35)*N($F35),2,1),""))</f>
        <v/>
      </c>
      <c r="AG35" s="13">
        <f>IF(OR($C35="",$E35=""),"",IF(AND($C35&lt;=AG$5+6,$E35&gt;=AG$5),IF(AG$5&lt;$C35+($E35-$C35)*N($F35),2,1),""))</f>
        <v/>
      </c>
    </row>
    <row r="36">
      <c r="A36" s="9" t="n"/>
      <c r="B36" s="9" t="n"/>
      <c r="C36" s="10" t="n"/>
      <c r="D36" s="9" t="n"/>
      <c r="E36" s="11">
        <f>IF(OR(C36="",D36=""),"",WORKDAY(C36,D36-1))</f>
        <v/>
      </c>
      <c r="F36" s="12" t="n"/>
      <c r="G36">
        <f>IF(A36="","",IF(F36&gt;=1,"Done",IF(AND(E36&lt;&gt;"",E36&lt;TODAY()),"Late",IF(AND(C36&lt;&gt;"",C36&lt;=TODAY()),"In progress","Not started"))))</f>
        <v/>
      </c>
      <c r="H36" s="13">
        <f>IF(OR($C36="",$E36=""),"",IF(AND($C36&lt;=H$5+6,$E36&gt;=H$5),IF(H$5&lt;$C36+($E36-$C36)*N($F36),2,1),""))</f>
        <v/>
      </c>
      <c r="I36" s="13">
        <f>IF(OR($C36="",$E36=""),"",IF(AND($C36&lt;=I$5+6,$E36&gt;=I$5),IF(I$5&lt;$C36+($E36-$C36)*N($F36),2,1),""))</f>
        <v/>
      </c>
      <c r="J36" s="13">
        <f>IF(OR($C36="",$E36=""),"",IF(AND($C36&lt;=J$5+6,$E36&gt;=J$5),IF(J$5&lt;$C36+($E36-$C36)*N($F36),2,1),""))</f>
        <v/>
      </c>
      <c r="K36" s="13">
        <f>IF(OR($C36="",$E36=""),"",IF(AND($C36&lt;=K$5+6,$E36&gt;=K$5),IF(K$5&lt;$C36+($E36-$C36)*N($F36),2,1),""))</f>
        <v/>
      </c>
      <c r="L36" s="13">
        <f>IF(OR($C36="",$E36=""),"",IF(AND($C36&lt;=L$5+6,$E36&gt;=L$5),IF(L$5&lt;$C36+($E36-$C36)*N($F36),2,1),""))</f>
        <v/>
      </c>
      <c r="M36" s="13">
        <f>IF(OR($C36="",$E36=""),"",IF(AND($C36&lt;=M$5+6,$E36&gt;=M$5),IF(M$5&lt;$C36+($E36-$C36)*N($F36),2,1),""))</f>
        <v/>
      </c>
      <c r="N36" s="13">
        <f>IF(OR($C36="",$E36=""),"",IF(AND($C36&lt;=N$5+6,$E36&gt;=N$5),IF(N$5&lt;$C36+($E36-$C36)*N($F36),2,1),""))</f>
        <v/>
      </c>
      <c r="O36" s="13">
        <f>IF(OR($C36="",$E36=""),"",IF(AND($C36&lt;=O$5+6,$E36&gt;=O$5),IF(O$5&lt;$C36+($E36-$C36)*N($F36),2,1),""))</f>
        <v/>
      </c>
      <c r="P36" s="13">
        <f>IF(OR($C36="",$E36=""),"",IF(AND($C36&lt;=P$5+6,$E36&gt;=P$5),IF(P$5&lt;$C36+($E36-$C36)*N($F36),2,1),""))</f>
        <v/>
      </c>
      <c r="Q36" s="13">
        <f>IF(OR($C36="",$E36=""),"",IF(AND($C36&lt;=Q$5+6,$E36&gt;=Q$5),IF(Q$5&lt;$C36+($E36-$C36)*N($F36),2,1),""))</f>
        <v/>
      </c>
      <c r="R36" s="13">
        <f>IF(OR($C36="",$E36=""),"",IF(AND($C36&lt;=R$5+6,$E36&gt;=R$5),IF(R$5&lt;$C36+($E36-$C36)*N($F36),2,1),""))</f>
        <v/>
      </c>
      <c r="S36" s="13">
        <f>IF(OR($C36="",$E36=""),"",IF(AND($C36&lt;=S$5+6,$E36&gt;=S$5),IF(S$5&lt;$C36+($E36-$C36)*N($F36),2,1),""))</f>
        <v/>
      </c>
      <c r="T36" s="13">
        <f>IF(OR($C36="",$E36=""),"",IF(AND($C36&lt;=T$5+6,$E36&gt;=T$5),IF(T$5&lt;$C36+($E36-$C36)*N($F36),2,1),""))</f>
        <v/>
      </c>
      <c r="U36" s="13">
        <f>IF(OR($C36="",$E36=""),"",IF(AND($C36&lt;=U$5+6,$E36&gt;=U$5),IF(U$5&lt;$C36+($E36-$C36)*N($F36),2,1),""))</f>
        <v/>
      </c>
      <c r="V36" s="13">
        <f>IF(OR($C36="",$E36=""),"",IF(AND($C36&lt;=V$5+6,$E36&gt;=V$5),IF(V$5&lt;$C36+($E36-$C36)*N($F36),2,1),""))</f>
        <v/>
      </c>
      <c r="W36" s="13">
        <f>IF(OR($C36="",$E36=""),"",IF(AND($C36&lt;=W$5+6,$E36&gt;=W$5),IF(W$5&lt;$C36+($E36-$C36)*N($F36),2,1),""))</f>
        <v/>
      </c>
      <c r="X36" s="13">
        <f>IF(OR($C36="",$E36=""),"",IF(AND($C36&lt;=X$5+6,$E36&gt;=X$5),IF(X$5&lt;$C36+($E36-$C36)*N($F36),2,1),""))</f>
        <v/>
      </c>
      <c r="Y36" s="13">
        <f>IF(OR($C36="",$E36=""),"",IF(AND($C36&lt;=Y$5+6,$E36&gt;=Y$5),IF(Y$5&lt;$C36+($E36-$C36)*N($F36),2,1),""))</f>
        <v/>
      </c>
      <c r="Z36" s="13">
        <f>IF(OR($C36="",$E36=""),"",IF(AND($C36&lt;=Z$5+6,$E36&gt;=Z$5),IF(Z$5&lt;$C36+($E36-$C36)*N($F36),2,1),""))</f>
        <v/>
      </c>
      <c r="AA36" s="13">
        <f>IF(OR($C36="",$E36=""),"",IF(AND($C36&lt;=AA$5+6,$E36&gt;=AA$5),IF(AA$5&lt;$C36+($E36-$C36)*N($F36),2,1),""))</f>
        <v/>
      </c>
      <c r="AB36" s="13">
        <f>IF(OR($C36="",$E36=""),"",IF(AND($C36&lt;=AB$5+6,$E36&gt;=AB$5),IF(AB$5&lt;$C36+($E36-$C36)*N($F36),2,1),""))</f>
        <v/>
      </c>
      <c r="AC36" s="13">
        <f>IF(OR($C36="",$E36=""),"",IF(AND($C36&lt;=AC$5+6,$E36&gt;=AC$5),IF(AC$5&lt;$C36+($E36-$C36)*N($F36),2,1),""))</f>
        <v/>
      </c>
      <c r="AD36" s="13">
        <f>IF(OR($C36="",$E36=""),"",IF(AND($C36&lt;=AD$5+6,$E36&gt;=AD$5),IF(AD$5&lt;$C36+($E36-$C36)*N($F36),2,1),""))</f>
        <v/>
      </c>
      <c r="AE36" s="13">
        <f>IF(OR($C36="",$E36=""),"",IF(AND($C36&lt;=AE$5+6,$E36&gt;=AE$5),IF(AE$5&lt;$C36+($E36-$C36)*N($F36),2,1),""))</f>
        <v/>
      </c>
      <c r="AF36" s="13">
        <f>IF(OR($C36="",$E36=""),"",IF(AND($C36&lt;=AF$5+6,$E36&gt;=AF$5),IF(AF$5&lt;$C36+($E36-$C36)*N($F36),2,1),""))</f>
        <v/>
      </c>
      <c r="AG36" s="13">
        <f>IF(OR($C36="",$E36=""),"",IF(AND($C36&lt;=AG$5+6,$E36&gt;=AG$5),IF(AG$5&lt;$C36+($E36-$C36)*N($F36),2,1),""))</f>
        <v/>
      </c>
    </row>
    <row r="37">
      <c r="A37" s="9" t="n"/>
      <c r="B37" s="9" t="n"/>
      <c r="C37" s="10" t="n"/>
      <c r="D37" s="9" t="n"/>
      <c r="E37" s="11">
        <f>IF(OR(C37="",D37=""),"",WORKDAY(C37,D37-1))</f>
        <v/>
      </c>
      <c r="F37" s="12" t="n"/>
      <c r="G37">
        <f>IF(A37="","",IF(F37&gt;=1,"Done",IF(AND(E37&lt;&gt;"",E37&lt;TODAY()),"Late",IF(AND(C37&lt;&gt;"",C37&lt;=TODAY()),"In progress","Not started"))))</f>
        <v/>
      </c>
      <c r="H37" s="13">
        <f>IF(OR($C37="",$E37=""),"",IF(AND($C37&lt;=H$5+6,$E37&gt;=H$5),IF(H$5&lt;$C37+($E37-$C37)*N($F37),2,1),""))</f>
        <v/>
      </c>
      <c r="I37" s="13">
        <f>IF(OR($C37="",$E37=""),"",IF(AND($C37&lt;=I$5+6,$E37&gt;=I$5),IF(I$5&lt;$C37+($E37-$C37)*N($F37),2,1),""))</f>
        <v/>
      </c>
      <c r="J37" s="13">
        <f>IF(OR($C37="",$E37=""),"",IF(AND($C37&lt;=J$5+6,$E37&gt;=J$5),IF(J$5&lt;$C37+($E37-$C37)*N($F37),2,1),""))</f>
        <v/>
      </c>
      <c r="K37" s="13">
        <f>IF(OR($C37="",$E37=""),"",IF(AND($C37&lt;=K$5+6,$E37&gt;=K$5),IF(K$5&lt;$C37+($E37-$C37)*N($F37),2,1),""))</f>
        <v/>
      </c>
      <c r="L37" s="13">
        <f>IF(OR($C37="",$E37=""),"",IF(AND($C37&lt;=L$5+6,$E37&gt;=L$5),IF(L$5&lt;$C37+($E37-$C37)*N($F37),2,1),""))</f>
        <v/>
      </c>
      <c r="M37" s="13">
        <f>IF(OR($C37="",$E37=""),"",IF(AND($C37&lt;=M$5+6,$E37&gt;=M$5),IF(M$5&lt;$C37+($E37-$C37)*N($F37),2,1),""))</f>
        <v/>
      </c>
      <c r="N37" s="13">
        <f>IF(OR($C37="",$E37=""),"",IF(AND($C37&lt;=N$5+6,$E37&gt;=N$5),IF(N$5&lt;$C37+($E37-$C37)*N($F37),2,1),""))</f>
        <v/>
      </c>
      <c r="O37" s="13">
        <f>IF(OR($C37="",$E37=""),"",IF(AND($C37&lt;=O$5+6,$E37&gt;=O$5),IF(O$5&lt;$C37+($E37-$C37)*N($F37),2,1),""))</f>
        <v/>
      </c>
      <c r="P37" s="13">
        <f>IF(OR($C37="",$E37=""),"",IF(AND($C37&lt;=P$5+6,$E37&gt;=P$5),IF(P$5&lt;$C37+($E37-$C37)*N($F37),2,1),""))</f>
        <v/>
      </c>
      <c r="Q37" s="13">
        <f>IF(OR($C37="",$E37=""),"",IF(AND($C37&lt;=Q$5+6,$E37&gt;=Q$5),IF(Q$5&lt;$C37+($E37-$C37)*N($F37),2,1),""))</f>
        <v/>
      </c>
      <c r="R37" s="13">
        <f>IF(OR($C37="",$E37=""),"",IF(AND($C37&lt;=R$5+6,$E37&gt;=R$5),IF(R$5&lt;$C37+($E37-$C37)*N($F37),2,1),""))</f>
        <v/>
      </c>
      <c r="S37" s="13">
        <f>IF(OR($C37="",$E37=""),"",IF(AND($C37&lt;=S$5+6,$E37&gt;=S$5),IF(S$5&lt;$C37+($E37-$C37)*N($F37),2,1),""))</f>
        <v/>
      </c>
      <c r="T37" s="13">
        <f>IF(OR($C37="",$E37=""),"",IF(AND($C37&lt;=T$5+6,$E37&gt;=T$5),IF(T$5&lt;$C37+($E37-$C37)*N($F37),2,1),""))</f>
        <v/>
      </c>
      <c r="U37" s="13">
        <f>IF(OR($C37="",$E37=""),"",IF(AND($C37&lt;=U$5+6,$E37&gt;=U$5),IF(U$5&lt;$C37+($E37-$C37)*N($F37),2,1),""))</f>
        <v/>
      </c>
      <c r="V37" s="13">
        <f>IF(OR($C37="",$E37=""),"",IF(AND($C37&lt;=V$5+6,$E37&gt;=V$5),IF(V$5&lt;$C37+($E37-$C37)*N($F37),2,1),""))</f>
        <v/>
      </c>
      <c r="W37" s="13">
        <f>IF(OR($C37="",$E37=""),"",IF(AND($C37&lt;=W$5+6,$E37&gt;=W$5),IF(W$5&lt;$C37+($E37-$C37)*N($F37),2,1),""))</f>
        <v/>
      </c>
      <c r="X37" s="13">
        <f>IF(OR($C37="",$E37=""),"",IF(AND($C37&lt;=X$5+6,$E37&gt;=X$5),IF(X$5&lt;$C37+($E37-$C37)*N($F37),2,1),""))</f>
        <v/>
      </c>
      <c r="Y37" s="13">
        <f>IF(OR($C37="",$E37=""),"",IF(AND($C37&lt;=Y$5+6,$E37&gt;=Y$5),IF(Y$5&lt;$C37+($E37-$C37)*N($F37),2,1),""))</f>
        <v/>
      </c>
      <c r="Z37" s="13">
        <f>IF(OR($C37="",$E37=""),"",IF(AND($C37&lt;=Z$5+6,$E37&gt;=Z$5),IF(Z$5&lt;$C37+($E37-$C37)*N($F37),2,1),""))</f>
        <v/>
      </c>
      <c r="AA37" s="13">
        <f>IF(OR($C37="",$E37=""),"",IF(AND($C37&lt;=AA$5+6,$E37&gt;=AA$5),IF(AA$5&lt;$C37+($E37-$C37)*N($F37),2,1),""))</f>
        <v/>
      </c>
      <c r="AB37" s="13">
        <f>IF(OR($C37="",$E37=""),"",IF(AND($C37&lt;=AB$5+6,$E37&gt;=AB$5),IF(AB$5&lt;$C37+($E37-$C37)*N($F37),2,1),""))</f>
        <v/>
      </c>
      <c r="AC37" s="13">
        <f>IF(OR($C37="",$E37=""),"",IF(AND($C37&lt;=AC$5+6,$E37&gt;=AC$5),IF(AC$5&lt;$C37+($E37-$C37)*N($F37),2,1),""))</f>
        <v/>
      </c>
      <c r="AD37" s="13">
        <f>IF(OR($C37="",$E37=""),"",IF(AND($C37&lt;=AD$5+6,$E37&gt;=AD$5),IF(AD$5&lt;$C37+($E37-$C37)*N($F37),2,1),""))</f>
        <v/>
      </c>
      <c r="AE37" s="13">
        <f>IF(OR($C37="",$E37=""),"",IF(AND($C37&lt;=AE$5+6,$E37&gt;=AE$5),IF(AE$5&lt;$C37+($E37-$C37)*N($F37),2,1),""))</f>
        <v/>
      </c>
      <c r="AF37" s="13">
        <f>IF(OR($C37="",$E37=""),"",IF(AND($C37&lt;=AF$5+6,$E37&gt;=AF$5),IF(AF$5&lt;$C37+($E37-$C37)*N($F37),2,1),""))</f>
        <v/>
      </c>
      <c r="AG37" s="13">
        <f>IF(OR($C37="",$E37=""),"",IF(AND($C37&lt;=AG$5+6,$E37&gt;=AG$5),IF(AG$5&lt;$C37+($E37-$C37)*N($F37),2,1),""))</f>
        <v/>
      </c>
    </row>
    <row r="38">
      <c r="A38" s="9" t="n"/>
      <c r="B38" s="9" t="n"/>
      <c r="C38" s="10" t="n"/>
      <c r="D38" s="9" t="n"/>
      <c r="E38" s="11">
        <f>IF(OR(C38="",D38=""),"",WORKDAY(C38,D38-1))</f>
        <v/>
      </c>
      <c r="F38" s="12" t="n"/>
      <c r="G38">
        <f>IF(A38="","",IF(F38&gt;=1,"Done",IF(AND(E38&lt;&gt;"",E38&lt;TODAY()),"Late",IF(AND(C38&lt;&gt;"",C38&lt;=TODAY()),"In progress","Not started"))))</f>
        <v/>
      </c>
      <c r="H38" s="13">
        <f>IF(OR($C38="",$E38=""),"",IF(AND($C38&lt;=H$5+6,$E38&gt;=H$5),IF(H$5&lt;$C38+($E38-$C38)*N($F38),2,1),""))</f>
        <v/>
      </c>
      <c r="I38" s="13">
        <f>IF(OR($C38="",$E38=""),"",IF(AND($C38&lt;=I$5+6,$E38&gt;=I$5),IF(I$5&lt;$C38+($E38-$C38)*N($F38),2,1),""))</f>
        <v/>
      </c>
      <c r="J38" s="13">
        <f>IF(OR($C38="",$E38=""),"",IF(AND($C38&lt;=J$5+6,$E38&gt;=J$5),IF(J$5&lt;$C38+($E38-$C38)*N($F38),2,1),""))</f>
        <v/>
      </c>
      <c r="K38" s="13">
        <f>IF(OR($C38="",$E38=""),"",IF(AND($C38&lt;=K$5+6,$E38&gt;=K$5),IF(K$5&lt;$C38+($E38-$C38)*N($F38),2,1),""))</f>
        <v/>
      </c>
      <c r="L38" s="13">
        <f>IF(OR($C38="",$E38=""),"",IF(AND($C38&lt;=L$5+6,$E38&gt;=L$5),IF(L$5&lt;$C38+($E38-$C38)*N($F38),2,1),""))</f>
        <v/>
      </c>
      <c r="M38" s="13">
        <f>IF(OR($C38="",$E38=""),"",IF(AND($C38&lt;=M$5+6,$E38&gt;=M$5),IF(M$5&lt;$C38+($E38-$C38)*N($F38),2,1),""))</f>
        <v/>
      </c>
      <c r="N38" s="13">
        <f>IF(OR($C38="",$E38=""),"",IF(AND($C38&lt;=N$5+6,$E38&gt;=N$5),IF(N$5&lt;$C38+($E38-$C38)*N($F38),2,1),""))</f>
        <v/>
      </c>
      <c r="O38" s="13">
        <f>IF(OR($C38="",$E38=""),"",IF(AND($C38&lt;=O$5+6,$E38&gt;=O$5),IF(O$5&lt;$C38+($E38-$C38)*N($F38),2,1),""))</f>
        <v/>
      </c>
      <c r="P38" s="13">
        <f>IF(OR($C38="",$E38=""),"",IF(AND($C38&lt;=P$5+6,$E38&gt;=P$5),IF(P$5&lt;$C38+($E38-$C38)*N($F38),2,1),""))</f>
        <v/>
      </c>
      <c r="Q38" s="13">
        <f>IF(OR($C38="",$E38=""),"",IF(AND($C38&lt;=Q$5+6,$E38&gt;=Q$5),IF(Q$5&lt;$C38+($E38-$C38)*N($F38),2,1),""))</f>
        <v/>
      </c>
      <c r="R38" s="13">
        <f>IF(OR($C38="",$E38=""),"",IF(AND($C38&lt;=R$5+6,$E38&gt;=R$5),IF(R$5&lt;$C38+($E38-$C38)*N($F38),2,1),""))</f>
        <v/>
      </c>
      <c r="S38" s="13">
        <f>IF(OR($C38="",$E38=""),"",IF(AND($C38&lt;=S$5+6,$E38&gt;=S$5),IF(S$5&lt;$C38+($E38-$C38)*N($F38),2,1),""))</f>
        <v/>
      </c>
      <c r="T38" s="13">
        <f>IF(OR($C38="",$E38=""),"",IF(AND($C38&lt;=T$5+6,$E38&gt;=T$5),IF(T$5&lt;$C38+($E38-$C38)*N($F38),2,1),""))</f>
        <v/>
      </c>
      <c r="U38" s="13">
        <f>IF(OR($C38="",$E38=""),"",IF(AND($C38&lt;=U$5+6,$E38&gt;=U$5),IF(U$5&lt;$C38+($E38-$C38)*N($F38),2,1),""))</f>
        <v/>
      </c>
      <c r="V38" s="13">
        <f>IF(OR($C38="",$E38=""),"",IF(AND($C38&lt;=V$5+6,$E38&gt;=V$5),IF(V$5&lt;$C38+($E38-$C38)*N($F38),2,1),""))</f>
        <v/>
      </c>
      <c r="W38" s="13">
        <f>IF(OR($C38="",$E38=""),"",IF(AND($C38&lt;=W$5+6,$E38&gt;=W$5),IF(W$5&lt;$C38+($E38-$C38)*N($F38),2,1),""))</f>
        <v/>
      </c>
      <c r="X38" s="13">
        <f>IF(OR($C38="",$E38=""),"",IF(AND($C38&lt;=X$5+6,$E38&gt;=X$5),IF(X$5&lt;$C38+($E38-$C38)*N($F38),2,1),""))</f>
        <v/>
      </c>
      <c r="Y38" s="13">
        <f>IF(OR($C38="",$E38=""),"",IF(AND($C38&lt;=Y$5+6,$E38&gt;=Y$5),IF(Y$5&lt;$C38+($E38-$C38)*N($F38),2,1),""))</f>
        <v/>
      </c>
      <c r="Z38" s="13">
        <f>IF(OR($C38="",$E38=""),"",IF(AND($C38&lt;=Z$5+6,$E38&gt;=Z$5),IF(Z$5&lt;$C38+($E38-$C38)*N($F38),2,1),""))</f>
        <v/>
      </c>
      <c r="AA38" s="13">
        <f>IF(OR($C38="",$E38=""),"",IF(AND($C38&lt;=AA$5+6,$E38&gt;=AA$5),IF(AA$5&lt;$C38+($E38-$C38)*N($F38),2,1),""))</f>
        <v/>
      </c>
      <c r="AB38" s="13">
        <f>IF(OR($C38="",$E38=""),"",IF(AND($C38&lt;=AB$5+6,$E38&gt;=AB$5),IF(AB$5&lt;$C38+($E38-$C38)*N($F38),2,1),""))</f>
        <v/>
      </c>
      <c r="AC38" s="13">
        <f>IF(OR($C38="",$E38=""),"",IF(AND($C38&lt;=AC$5+6,$E38&gt;=AC$5),IF(AC$5&lt;$C38+($E38-$C38)*N($F38),2,1),""))</f>
        <v/>
      </c>
      <c r="AD38" s="13">
        <f>IF(OR($C38="",$E38=""),"",IF(AND($C38&lt;=AD$5+6,$E38&gt;=AD$5),IF(AD$5&lt;$C38+($E38-$C38)*N($F38),2,1),""))</f>
        <v/>
      </c>
      <c r="AE38" s="13">
        <f>IF(OR($C38="",$E38=""),"",IF(AND($C38&lt;=AE$5+6,$E38&gt;=AE$5),IF(AE$5&lt;$C38+($E38-$C38)*N($F38),2,1),""))</f>
        <v/>
      </c>
      <c r="AF38" s="13">
        <f>IF(OR($C38="",$E38=""),"",IF(AND($C38&lt;=AF$5+6,$E38&gt;=AF$5),IF(AF$5&lt;$C38+($E38-$C38)*N($F38),2,1),""))</f>
        <v/>
      </c>
      <c r="AG38" s="13">
        <f>IF(OR($C38="",$E38=""),"",IF(AND($C38&lt;=AG$5+6,$E38&gt;=AG$5),IF(AG$5&lt;$C38+($E38-$C38)*N($F38),2,1),""))</f>
        <v/>
      </c>
    </row>
    <row r="39">
      <c r="A39" s="9" t="n"/>
      <c r="B39" s="9" t="n"/>
      <c r="C39" s="10" t="n"/>
      <c r="D39" s="9" t="n"/>
      <c r="E39" s="11">
        <f>IF(OR(C39="",D39=""),"",WORKDAY(C39,D39-1))</f>
        <v/>
      </c>
      <c r="F39" s="12" t="n"/>
      <c r="G39">
        <f>IF(A39="","",IF(F39&gt;=1,"Done",IF(AND(E39&lt;&gt;"",E39&lt;TODAY()),"Late",IF(AND(C39&lt;&gt;"",C39&lt;=TODAY()),"In progress","Not started"))))</f>
        <v/>
      </c>
      <c r="H39" s="13">
        <f>IF(OR($C39="",$E39=""),"",IF(AND($C39&lt;=H$5+6,$E39&gt;=H$5),IF(H$5&lt;$C39+($E39-$C39)*N($F39),2,1),""))</f>
        <v/>
      </c>
      <c r="I39" s="13">
        <f>IF(OR($C39="",$E39=""),"",IF(AND($C39&lt;=I$5+6,$E39&gt;=I$5),IF(I$5&lt;$C39+($E39-$C39)*N($F39),2,1),""))</f>
        <v/>
      </c>
      <c r="J39" s="13">
        <f>IF(OR($C39="",$E39=""),"",IF(AND($C39&lt;=J$5+6,$E39&gt;=J$5),IF(J$5&lt;$C39+($E39-$C39)*N($F39),2,1),""))</f>
        <v/>
      </c>
      <c r="K39" s="13">
        <f>IF(OR($C39="",$E39=""),"",IF(AND($C39&lt;=K$5+6,$E39&gt;=K$5),IF(K$5&lt;$C39+($E39-$C39)*N($F39),2,1),""))</f>
        <v/>
      </c>
      <c r="L39" s="13">
        <f>IF(OR($C39="",$E39=""),"",IF(AND($C39&lt;=L$5+6,$E39&gt;=L$5),IF(L$5&lt;$C39+($E39-$C39)*N($F39),2,1),""))</f>
        <v/>
      </c>
      <c r="M39" s="13">
        <f>IF(OR($C39="",$E39=""),"",IF(AND($C39&lt;=M$5+6,$E39&gt;=M$5),IF(M$5&lt;$C39+($E39-$C39)*N($F39),2,1),""))</f>
        <v/>
      </c>
      <c r="N39" s="13">
        <f>IF(OR($C39="",$E39=""),"",IF(AND($C39&lt;=N$5+6,$E39&gt;=N$5),IF(N$5&lt;$C39+($E39-$C39)*N($F39),2,1),""))</f>
        <v/>
      </c>
      <c r="O39" s="13">
        <f>IF(OR($C39="",$E39=""),"",IF(AND($C39&lt;=O$5+6,$E39&gt;=O$5),IF(O$5&lt;$C39+($E39-$C39)*N($F39),2,1),""))</f>
        <v/>
      </c>
      <c r="P39" s="13">
        <f>IF(OR($C39="",$E39=""),"",IF(AND($C39&lt;=P$5+6,$E39&gt;=P$5),IF(P$5&lt;$C39+($E39-$C39)*N($F39),2,1),""))</f>
        <v/>
      </c>
      <c r="Q39" s="13">
        <f>IF(OR($C39="",$E39=""),"",IF(AND($C39&lt;=Q$5+6,$E39&gt;=Q$5),IF(Q$5&lt;$C39+($E39-$C39)*N($F39),2,1),""))</f>
        <v/>
      </c>
      <c r="R39" s="13">
        <f>IF(OR($C39="",$E39=""),"",IF(AND($C39&lt;=R$5+6,$E39&gt;=R$5),IF(R$5&lt;$C39+($E39-$C39)*N($F39),2,1),""))</f>
        <v/>
      </c>
      <c r="S39" s="13">
        <f>IF(OR($C39="",$E39=""),"",IF(AND($C39&lt;=S$5+6,$E39&gt;=S$5),IF(S$5&lt;$C39+($E39-$C39)*N($F39),2,1),""))</f>
        <v/>
      </c>
      <c r="T39" s="13">
        <f>IF(OR($C39="",$E39=""),"",IF(AND($C39&lt;=T$5+6,$E39&gt;=T$5),IF(T$5&lt;$C39+($E39-$C39)*N($F39),2,1),""))</f>
        <v/>
      </c>
      <c r="U39" s="13">
        <f>IF(OR($C39="",$E39=""),"",IF(AND($C39&lt;=U$5+6,$E39&gt;=U$5),IF(U$5&lt;$C39+($E39-$C39)*N($F39),2,1),""))</f>
        <v/>
      </c>
      <c r="V39" s="13">
        <f>IF(OR($C39="",$E39=""),"",IF(AND($C39&lt;=V$5+6,$E39&gt;=V$5),IF(V$5&lt;$C39+($E39-$C39)*N($F39),2,1),""))</f>
        <v/>
      </c>
      <c r="W39" s="13">
        <f>IF(OR($C39="",$E39=""),"",IF(AND($C39&lt;=W$5+6,$E39&gt;=W$5),IF(W$5&lt;$C39+($E39-$C39)*N($F39),2,1),""))</f>
        <v/>
      </c>
      <c r="X39" s="13">
        <f>IF(OR($C39="",$E39=""),"",IF(AND($C39&lt;=X$5+6,$E39&gt;=X$5),IF(X$5&lt;$C39+($E39-$C39)*N($F39),2,1),""))</f>
        <v/>
      </c>
      <c r="Y39" s="13">
        <f>IF(OR($C39="",$E39=""),"",IF(AND($C39&lt;=Y$5+6,$E39&gt;=Y$5),IF(Y$5&lt;$C39+($E39-$C39)*N($F39),2,1),""))</f>
        <v/>
      </c>
      <c r="Z39" s="13">
        <f>IF(OR($C39="",$E39=""),"",IF(AND($C39&lt;=Z$5+6,$E39&gt;=Z$5),IF(Z$5&lt;$C39+($E39-$C39)*N($F39),2,1),""))</f>
        <v/>
      </c>
      <c r="AA39" s="13">
        <f>IF(OR($C39="",$E39=""),"",IF(AND($C39&lt;=AA$5+6,$E39&gt;=AA$5),IF(AA$5&lt;$C39+($E39-$C39)*N($F39),2,1),""))</f>
        <v/>
      </c>
      <c r="AB39" s="13">
        <f>IF(OR($C39="",$E39=""),"",IF(AND($C39&lt;=AB$5+6,$E39&gt;=AB$5),IF(AB$5&lt;$C39+($E39-$C39)*N($F39),2,1),""))</f>
        <v/>
      </c>
      <c r="AC39" s="13">
        <f>IF(OR($C39="",$E39=""),"",IF(AND($C39&lt;=AC$5+6,$E39&gt;=AC$5),IF(AC$5&lt;$C39+($E39-$C39)*N($F39),2,1),""))</f>
        <v/>
      </c>
      <c r="AD39" s="13">
        <f>IF(OR($C39="",$E39=""),"",IF(AND($C39&lt;=AD$5+6,$E39&gt;=AD$5),IF(AD$5&lt;$C39+($E39-$C39)*N($F39),2,1),""))</f>
        <v/>
      </c>
      <c r="AE39" s="13">
        <f>IF(OR($C39="",$E39=""),"",IF(AND($C39&lt;=AE$5+6,$E39&gt;=AE$5),IF(AE$5&lt;$C39+($E39-$C39)*N($F39),2,1),""))</f>
        <v/>
      </c>
      <c r="AF39" s="13">
        <f>IF(OR($C39="",$E39=""),"",IF(AND($C39&lt;=AF$5+6,$E39&gt;=AF$5),IF(AF$5&lt;$C39+($E39-$C39)*N($F39),2,1),""))</f>
        <v/>
      </c>
      <c r="AG39" s="13">
        <f>IF(OR($C39="",$E39=""),"",IF(AND($C39&lt;=AG$5+6,$E39&gt;=AG$5),IF(AG$5&lt;$C39+($E39-$C39)*N($F39),2,1),""))</f>
        <v/>
      </c>
    </row>
    <row r="40">
      <c r="A40" s="9" t="n"/>
      <c r="B40" s="9" t="n"/>
      <c r="C40" s="10" t="n"/>
      <c r="D40" s="9" t="n"/>
      <c r="E40" s="11">
        <f>IF(OR(C40="",D40=""),"",WORKDAY(C40,D40-1))</f>
        <v/>
      </c>
      <c r="F40" s="12" t="n"/>
      <c r="G40">
        <f>IF(A40="","",IF(F40&gt;=1,"Done",IF(AND(E40&lt;&gt;"",E40&lt;TODAY()),"Late",IF(AND(C40&lt;&gt;"",C40&lt;=TODAY()),"In progress","Not started"))))</f>
        <v/>
      </c>
      <c r="H40" s="13">
        <f>IF(OR($C40="",$E40=""),"",IF(AND($C40&lt;=H$5+6,$E40&gt;=H$5),IF(H$5&lt;$C40+($E40-$C40)*N($F40),2,1),""))</f>
        <v/>
      </c>
      <c r="I40" s="13">
        <f>IF(OR($C40="",$E40=""),"",IF(AND($C40&lt;=I$5+6,$E40&gt;=I$5),IF(I$5&lt;$C40+($E40-$C40)*N($F40),2,1),""))</f>
        <v/>
      </c>
      <c r="J40" s="13">
        <f>IF(OR($C40="",$E40=""),"",IF(AND($C40&lt;=J$5+6,$E40&gt;=J$5),IF(J$5&lt;$C40+($E40-$C40)*N($F40),2,1),""))</f>
        <v/>
      </c>
      <c r="K40" s="13">
        <f>IF(OR($C40="",$E40=""),"",IF(AND($C40&lt;=K$5+6,$E40&gt;=K$5),IF(K$5&lt;$C40+($E40-$C40)*N($F40),2,1),""))</f>
        <v/>
      </c>
      <c r="L40" s="13">
        <f>IF(OR($C40="",$E40=""),"",IF(AND($C40&lt;=L$5+6,$E40&gt;=L$5),IF(L$5&lt;$C40+($E40-$C40)*N($F40),2,1),""))</f>
        <v/>
      </c>
      <c r="M40" s="13">
        <f>IF(OR($C40="",$E40=""),"",IF(AND($C40&lt;=M$5+6,$E40&gt;=M$5),IF(M$5&lt;$C40+($E40-$C40)*N($F40),2,1),""))</f>
        <v/>
      </c>
      <c r="N40" s="13">
        <f>IF(OR($C40="",$E40=""),"",IF(AND($C40&lt;=N$5+6,$E40&gt;=N$5),IF(N$5&lt;$C40+($E40-$C40)*N($F40),2,1),""))</f>
        <v/>
      </c>
      <c r="O40" s="13">
        <f>IF(OR($C40="",$E40=""),"",IF(AND($C40&lt;=O$5+6,$E40&gt;=O$5),IF(O$5&lt;$C40+($E40-$C40)*N($F40),2,1),""))</f>
        <v/>
      </c>
      <c r="P40" s="13">
        <f>IF(OR($C40="",$E40=""),"",IF(AND($C40&lt;=P$5+6,$E40&gt;=P$5),IF(P$5&lt;$C40+($E40-$C40)*N($F40),2,1),""))</f>
        <v/>
      </c>
      <c r="Q40" s="13">
        <f>IF(OR($C40="",$E40=""),"",IF(AND($C40&lt;=Q$5+6,$E40&gt;=Q$5),IF(Q$5&lt;$C40+($E40-$C40)*N($F40),2,1),""))</f>
        <v/>
      </c>
      <c r="R40" s="13">
        <f>IF(OR($C40="",$E40=""),"",IF(AND($C40&lt;=R$5+6,$E40&gt;=R$5),IF(R$5&lt;$C40+($E40-$C40)*N($F40),2,1),""))</f>
        <v/>
      </c>
      <c r="S40" s="13">
        <f>IF(OR($C40="",$E40=""),"",IF(AND($C40&lt;=S$5+6,$E40&gt;=S$5),IF(S$5&lt;$C40+($E40-$C40)*N($F40),2,1),""))</f>
        <v/>
      </c>
      <c r="T40" s="13">
        <f>IF(OR($C40="",$E40=""),"",IF(AND($C40&lt;=T$5+6,$E40&gt;=T$5),IF(T$5&lt;$C40+($E40-$C40)*N($F40),2,1),""))</f>
        <v/>
      </c>
      <c r="U40" s="13">
        <f>IF(OR($C40="",$E40=""),"",IF(AND($C40&lt;=U$5+6,$E40&gt;=U$5),IF(U$5&lt;$C40+($E40-$C40)*N($F40),2,1),""))</f>
        <v/>
      </c>
      <c r="V40" s="13">
        <f>IF(OR($C40="",$E40=""),"",IF(AND($C40&lt;=V$5+6,$E40&gt;=V$5),IF(V$5&lt;$C40+($E40-$C40)*N($F40),2,1),""))</f>
        <v/>
      </c>
      <c r="W40" s="13">
        <f>IF(OR($C40="",$E40=""),"",IF(AND($C40&lt;=W$5+6,$E40&gt;=W$5),IF(W$5&lt;$C40+($E40-$C40)*N($F40),2,1),""))</f>
        <v/>
      </c>
      <c r="X40" s="13">
        <f>IF(OR($C40="",$E40=""),"",IF(AND($C40&lt;=X$5+6,$E40&gt;=X$5),IF(X$5&lt;$C40+($E40-$C40)*N($F40),2,1),""))</f>
        <v/>
      </c>
      <c r="Y40" s="13">
        <f>IF(OR($C40="",$E40=""),"",IF(AND($C40&lt;=Y$5+6,$E40&gt;=Y$5),IF(Y$5&lt;$C40+($E40-$C40)*N($F40),2,1),""))</f>
        <v/>
      </c>
      <c r="Z40" s="13">
        <f>IF(OR($C40="",$E40=""),"",IF(AND($C40&lt;=Z$5+6,$E40&gt;=Z$5),IF(Z$5&lt;$C40+($E40-$C40)*N($F40),2,1),""))</f>
        <v/>
      </c>
      <c r="AA40" s="13">
        <f>IF(OR($C40="",$E40=""),"",IF(AND($C40&lt;=AA$5+6,$E40&gt;=AA$5),IF(AA$5&lt;$C40+($E40-$C40)*N($F40),2,1),""))</f>
        <v/>
      </c>
      <c r="AB40" s="13">
        <f>IF(OR($C40="",$E40=""),"",IF(AND($C40&lt;=AB$5+6,$E40&gt;=AB$5),IF(AB$5&lt;$C40+($E40-$C40)*N($F40),2,1),""))</f>
        <v/>
      </c>
      <c r="AC40" s="13">
        <f>IF(OR($C40="",$E40=""),"",IF(AND($C40&lt;=AC$5+6,$E40&gt;=AC$5),IF(AC$5&lt;$C40+($E40-$C40)*N($F40),2,1),""))</f>
        <v/>
      </c>
      <c r="AD40" s="13">
        <f>IF(OR($C40="",$E40=""),"",IF(AND($C40&lt;=AD$5+6,$E40&gt;=AD$5),IF(AD$5&lt;$C40+($E40-$C40)*N($F40),2,1),""))</f>
        <v/>
      </c>
      <c r="AE40" s="13">
        <f>IF(OR($C40="",$E40=""),"",IF(AND($C40&lt;=AE$5+6,$E40&gt;=AE$5),IF(AE$5&lt;$C40+($E40-$C40)*N($F40),2,1),""))</f>
        <v/>
      </c>
      <c r="AF40" s="13">
        <f>IF(OR($C40="",$E40=""),"",IF(AND($C40&lt;=AF$5+6,$E40&gt;=AF$5),IF(AF$5&lt;$C40+($E40-$C40)*N($F40),2,1),""))</f>
        <v/>
      </c>
      <c r="AG40" s="13">
        <f>IF(OR($C40="",$E40=""),"",IF(AND($C40&lt;=AG$5+6,$E40&gt;=AG$5),IF(AG$5&lt;$C40+($E40-$C40)*N($F40),2,1),""))</f>
        <v/>
      </c>
    </row>
    <row r="41">
      <c r="A41" s="9" t="n"/>
      <c r="B41" s="9" t="n"/>
      <c r="C41" s="10" t="n"/>
      <c r="D41" s="9" t="n"/>
      <c r="E41" s="11">
        <f>IF(OR(C41="",D41=""),"",WORKDAY(C41,D41-1))</f>
        <v/>
      </c>
      <c r="F41" s="12" t="n"/>
      <c r="G41">
        <f>IF(A41="","",IF(F41&gt;=1,"Done",IF(AND(E41&lt;&gt;"",E41&lt;TODAY()),"Late",IF(AND(C41&lt;&gt;"",C41&lt;=TODAY()),"In progress","Not started"))))</f>
        <v/>
      </c>
      <c r="H41" s="13">
        <f>IF(OR($C41="",$E41=""),"",IF(AND($C41&lt;=H$5+6,$E41&gt;=H$5),IF(H$5&lt;$C41+($E41-$C41)*N($F41),2,1),""))</f>
        <v/>
      </c>
      <c r="I41" s="13">
        <f>IF(OR($C41="",$E41=""),"",IF(AND($C41&lt;=I$5+6,$E41&gt;=I$5),IF(I$5&lt;$C41+($E41-$C41)*N($F41),2,1),""))</f>
        <v/>
      </c>
      <c r="J41" s="13">
        <f>IF(OR($C41="",$E41=""),"",IF(AND($C41&lt;=J$5+6,$E41&gt;=J$5),IF(J$5&lt;$C41+($E41-$C41)*N($F41),2,1),""))</f>
        <v/>
      </c>
      <c r="K41" s="13">
        <f>IF(OR($C41="",$E41=""),"",IF(AND($C41&lt;=K$5+6,$E41&gt;=K$5),IF(K$5&lt;$C41+($E41-$C41)*N($F41),2,1),""))</f>
        <v/>
      </c>
      <c r="L41" s="13">
        <f>IF(OR($C41="",$E41=""),"",IF(AND($C41&lt;=L$5+6,$E41&gt;=L$5),IF(L$5&lt;$C41+($E41-$C41)*N($F41),2,1),""))</f>
        <v/>
      </c>
      <c r="M41" s="13">
        <f>IF(OR($C41="",$E41=""),"",IF(AND($C41&lt;=M$5+6,$E41&gt;=M$5),IF(M$5&lt;$C41+($E41-$C41)*N($F41),2,1),""))</f>
        <v/>
      </c>
      <c r="N41" s="13">
        <f>IF(OR($C41="",$E41=""),"",IF(AND($C41&lt;=N$5+6,$E41&gt;=N$5),IF(N$5&lt;$C41+($E41-$C41)*N($F41),2,1),""))</f>
        <v/>
      </c>
      <c r="O41" s="13">
        <f>IF(OR($C41="",$E41=""),"",IF(AND($C41&lt;=O$5+6,$E41&gt;=O$5),IF(O$5&lt;$C41+($E41-$C41)*N($F41),2,1),""))</f>
        <v/>
      </c>
      <c r="P41" s="13">
        <f>IF(OR($C41="",$E41=""),"",IF(AND($C41&lt;=P$5+6,$E41&gt;=P$5),IF(P$5&lt;$C41+($E41-$C41)*N($F41),2,1),""))</f>
        <v/>
      </c>
      <c r="Q41" s="13">
        <f>IF(OR($C41="",$E41=""),"",IF(AND($C41&lt;=Q$5+6,$E41&gt;=Q$5),IF(Q$5&lt;$C41+($E41-$C41)*N($F41),2,1),""))</f>
        <v/>
      </c>
      <c r="R41" s="13">
        <f>IF(OR($C41="",$E41=""),"",IF(AND($C41&lt;=R$5+6,$E41&gt;=R$5),IF(R$5&lt;$C41+($E41-$C41)*N($F41),2,1),""))</f>
        <v/>
      </c>
      <c r="S41" s="13">
        <f>IF(OR($C41="",$E41=""),"",IF(AND($C41&lt;=S$5+6,$E41&gt;=S$5),IF(S$5&lt;$C41+($E41-$C41)*N($F41),2,1),""))</f>
        <v/>
      </c>
      <c r="T41" s="13">
        <f>IF(OR($C41="",$E41=""),"",IF(AND($C41&lt;=T$5+6,$E41&gt;=T$5),IF(T$5&lt;$C41+($E41-$C41)*N($F41),2,1),""))</f>
        <v/>
      </c>
      <c r="U41" s="13">
        <f>IF(OR($C41="",$E41=""),"",IF(AND($C41&lt;=U$5+6,$E41&gt;=U$5),IF(U$5&lt;$C41+($E41-$C41)*N($F41),2,1),""))</f>
        <v/>
      </c>
      <c r="V41" s="13">
        <f>IF(OR($C41="",$E41=""),"",IF(AND($C41&lt;=V$5+6,$E41&gt;=V$5),IF(V$5&lt;$C41+($E41-$C41)*N($F41),2,1),""))</f>
        <v/>
      </c>
      <c r="W41" s="13">
        <f>IF(OR($C41="",$E41=""),"",IF(AND($C41&lt;=W$5+6,$E41&gt;=W$5),IF(W$5&lt;$C41+($E41-$C41)*N($F41),2,1),""))</f>
        <v/>
      </c>
      <c r="X41" s="13">
        <f>IF(OR($C41="",$E41=""),"",IF(AND($C41&lt;=X$5+6,$E41&gt;=X$5),IF(X$5&lt;$C41+($E41-$C41)*N($F41),2,1),""))</f>
        <v/>
      </c>
      <c r="Y41" s="13">
        <f>IF(OR($C41="",$E41=""),"",IF(AND($C41&lt;=Y$5+6,$E41&gt;=Y$5),IF(Y$5&lt;$C41+($E41-$C41)*N($F41),2,1),""))</f>
        <v/>
      </c>
      <c r="Z41" s="13">
        <f>IF(OR($C41="",$E41=""),"",IF(AND($C41&lt;=Z$5+6,$E41&gt;=Z$5),IF(Z$5&lt;$C41+($E41-$C41)*N($F41),2,1),""))</f>
        <v/>
      </c>
      <c r="AA41" s="13">
        <f>IF(OR($C41="",$E41=""),"",IF(AND($C41&lt;=AA$5+6,$E41&gt;=AA$5),IF(AA$5&lt;$C41+($E41-$C41)*N($F41),2,1),""))</f>
        <v/>
      </c>
      <c r="AB41" s="13">
        <f>IF(OR($C41="",$E41=""),"",IF(AND($C41&lt;=AB$5+6,$E41&gt;=AB$5),IF(AB$5&lt;$C41+($E41-$C41)*N($F41),2,1),""))</f>
        <v/>
      </c>
      <c r="AC41" s="13">
        <f>IF(OR($C41="",$E41=""),"",IF(AND($C41&lt;=AC$5+6,$E41&gt;=AC$5),IF(AC$5&lt;$C41+($E41-$C41)*N($F41),2,1),""))</f>
        <v/>
      </c>
      <c r="AD41" s="13">
        <f>IF(OR($C41="",$E41=""),"",IF(AND($C41&lt;=AD$5+6,$E41&gt;=AD$5),IF(AD$5&lt;$C41+($E41-$C41)*N($F41),2,1),""))</f>
        <v/>
      </c>
      <c r="AE41" s="13">
        <f>IF(OR($C41="",$E41=""),"",IF(AND($C41&lt;=AE$5+6,$E41&gt;=AE$5),IF(AE$5&lt;$C41+($E41-$C41)*N($F41),2,1),""))</f>
        <v/>
      </c>
      <c r="AF41" s="13">
        <f>IF(OR($C41="",$E41=""),"",IF(AND($C41&lt;=AF$5+6,$E41&gt;=AF$5),IF(AF$5&lt;$C41+($E41-$C41)*N($F41),2,1),""))</f>
        <v/>
      </c>
      <c r="AG41" s="13">
        <f>IF(OR($C41="",$E41=""),"",IF(AND($C41&lt;=AG$5+6,$E41&gt;=AG$5),IF(AG$5&lt;$C41+($E41-$C41)*N($F41),2,1),""))</f>
        <v/>
      </c>
    </row>
    <row r="42">
      <c r="A42" s="9" t="n"/>
      <c r="B42" s="9" t="n"/>
      <c r="C42" s="10" t="n"/>
      <c r="D42" s="9" t="n"/>
      <c r="E42" s="11">
        <f>IF(OR(C42="",D42=""),"",WORKDAY(C42,D42-1))</f>
        <v/>
      </c>
      <c r="F42" s="12" t="n"/>
      <c r="G42">
        <f>IF(A42="","",IF(F42&gt;=1,"Done",IF(AND(E42&lt;&gt;"",E42&lt;TODAY()),"Late",IF(AND(C42&lt;&gt;"",C42&lt;=TODAY()),"In progress","Not started"))))</f>
        <v/>
      </c>
      <c r="H42" s="13">
        <f>IF(OR($C42="",$E42=""),"",IF(AND($C42&lt;=H$5+6,$E42&gt;=H$5),IF(H$5&lt;$C42+($E42-$C42)*N($F42),2,1),""))</f>
        <v/>
      </c>
      <c r="I42" s="13">
        <f>IF(OR($C42="",$E42=""),"",IF(AND($C42&lt;=I$5+6,$E42&gt;=I$5),IF(I$5&lt;$C42+($E42-$C42)*N($F42),2,1),""))</f>
        <v/>
      </c>
      <c r="J42" s="13">
        <f>IF(OR($C42="",$E42=""),"",IF(AND($C42&lt;=J$5+6,$E42&gt;=J$5),IF(J$5&lt;$C42+($E42-$C42)*N($F42),2,1),""))</f>
        <v/>
      </c>
      <c r="K42" s="13">
        <f>IF(OR($C42="",$E42=""),"",IF(AND($C42&lt;=K$5+6,$E42&gt;=K$5),IF(K$5&lt;$C42+($E42-$C42)*N($F42),2,1),""))</f>
        <v/>
      </c>
      <c r="L42" s="13">
        <f>IF(OR($C42="",$E42=""),"",IF(AND($C42&lt;=L$5+6,$E42&gt;=L$5),IF(L$5&lt;$C42+($E42-$C42)*N($F42),2,1),""))</f>
        <v/>
      </c>
      <c r="M42" s="13">
        <f>IF(OR($C42="",$E42=""),"",IF(AND($C42&lt;=M$5+6,$E42&gt;=M$5),IF(M$5&lt;$C42+($E42-$C42)*N($F42),2,1),""))</f>
        <v/>
      </c>
      <c r="N42" s="13">
        <f>IF(OR($C42="",$E42=""),"",IF(AND($C42&lt;=N$5+6,$E42&gt;=N$5),IF(N$5&lt;$C42+($E42-$C42)*N($F42),2,1),""))</f>
        <v/>
      </c>
      <c r="O42" s="13">
        <f>IF(OR($C42="",$E42=""),"",IF(AND($C42&lt;=O$5+6,$E42&gt;=O$5),IF(O$5&lt;$C42+($E42-$C42)*N($F42),2,1),""))</f>
        <v/>
      </c>
      <c r="P42" s="13">
        <f>IF(OR($C42="",$E42=""),"",IF(AND($C42&lt;=P$5+6,$E42&gt;=P$5),IF(P$5&lt;$C42+($E42-$C42)*N($F42),2,1),""))</f>
        <v/>
      </c>
      <c r="Q42" s="13">
        <f>IF(OR($C42="",$E42=""),"",IF(AND($C42&lt;=Q$5+6,$E42&gt;=Q$5),IF(Q$5&lt;$C42+($E42-$C42)*N($F42),2,1),""))</f>
        <v/>
      </c>
      <c r="R42" s="13">
        <f>IF(OR($C42="",$E42=""),"",IF(AND($C42&lt;=R$5+6,$E42&gt;=R$5),IF(R$5&lt;$C42+($E42-$C42)*N($F42),2,1),""))</f>
        <v/>
      </c>
      <c r="S42" s="13">
        <f>IF(OR($C42="",$E42=""),"",IF(AND($C42&lt;=S$5+6,$E42&gt;=S$5),IF(S$5&lt;$C42+($E42-$C42)*N($F42),2,1),""))</f>
        <v/>
      </c>
      <c r="T42" s="13">
        <f>IF(OR($C42="",$E42=""),"",IF(AND($C42&lt;=T$5+6,$E42&gt;=T$5),IF(T$5&lt;$C42+($E42-$C42)*N($F42),2,1),""))</f>
        <v/>
      </c>
      <c r="U42" s="13">
        <f>IF(OR($C42="",$E42=""),"",IF(AND($C42&lt;=U$5+6,$E42&gt;=U$5),IF(U$5&lt;$C42+($E42-$C42)*N($F42),2,1),""))</f>
        <v/>
      </c>
      <c r="V42" s="13">
        <f>IF(OR($C42="",$E42=""),"",IF(AND($C42&lt;=V$5+6,$E42&gt;=V$5),IF(V$5&lt;$C42+($E42-$C42)*N($F42),2,1),""))</f>
        <v/>
      </c>
      <c r="W42" s="13">
        <f>IF(OR($C42="",$E42=""),"",IF(AND($C42&lt;=W$5+6,$E42&gt;=W$5),IF(W$5&lt;$C42+($E42-$C42)*N($F42),2,1),""))</f>
        <v/>
      </c>
      <c r="X42" s="13">
        <f>IF(OR($C42="",$E42=""),"",IF(AND($C42&lt;=X$5+6,$E42&gt;=X$5),IF(X$5&lt;$C42+($E42-$C42)*N($F42),2,1),""))</f>
        <v/>
      </c>
      <c r="Y42" s="13">
        <f>IF(OR($C42="",$E42=""),"",IF(AND($C42&lt;=Y$5+6,$E42&gt;=Y$5),IF(Y$5&lt;$C42+($E42-$C42)*N($F42),2,1),""))</f>
        <v/>
      </c>
      <c r="Z42" s="13">
        <f>IF(OR($C42="",$E42=""),"",IF(AND($C42&lt;=Z$5+6,$E42&gt;=Z$5),IF(Z$5&lt;$C42+($E42-$C42)*N($F42),2,1),""))</f>
        <v/>
      </c>
      <c r="AA42" s="13">
        <f>IF(OR($C42="",$E42=""),"",IF(AND($C42&lt;=AA$5+6,$E42&gt;=AA$5),IF(AA$5&lt;$C42+($E42-$C42)*N($F42),2,1),""))</f>
        <v/>
      </c>
      <c r="AB42" s="13">
        <f>IF(OR($C42="",$E42=""),"",IF(AND($C42&lt;=AB$5+6,$E42&gt;=AB$5),IF(AB$5&lt;$C42+($E42-$C42)*N($F42),2,1),""))</f>
        <v/>
      </c>
      <c r="AC42" s="13">
        <f>IF(OR($C42="",$E42=""),"",IF(AND($C42&lt;=AC$5+6,$E42&gt;=AC$5),IF(AC$5&lt;$C42+($E42-$C42)*N($F42),2,1),""))</f>
        <v/>
      </c>
      <c r="AD42" s="13">
        <f>IF(OR($C42="",$E42=""),"",IF(AND($C42&lt;=AD$5+6,$E42&gt;=AD$5),IF(AD$5&lt;$C42+($E42-$C42)*N($F42),2,1),""))</f>
        <v/>
      </c>
      <c r="AE42" s="13">
        <f>IF(OR($C42="",$E42=""),"",IF(AND($C42&lt;=AE$5+6,$E42&gt;=AE$5),IF(AE$5&lt;$C42+($E42-$C42)*N($F42),2,1),""))</f>
        <v/>
      </c>
      <c r="AF42" s="13">
        <f>IF(OR($C42="",$E42=""),"",IF(AND($C42&lt;=AF$5+6,$E42&gt;=AF$5),IF(AF$5&lt;$C42+($E42-$C42)*N($F42),2,1),""))</f>
        <v/>
      </c>
      <c r="AG42" s="13">
        <f>IF(OR($C42="",$E42=""),"",IF(AND($C42&lt;=AG$5+6,$E42&gt;=AG$5),IF(AG$5&lt;$C42+($E42-$C42)*N($F42),2,1),""))</f>
        <v/>
      </c>
    </row>
    <row r="43">
      <c r="A43" s="9" t="n"/>
      <c r="B43" s="9" t="n"/>
      <c r="C43" s="10" t="n"/>
      <c r="D43" s="9" t="n"/>
      <c r="E43" s="11">
        <f>IF(OR(C43="",D43=""),"",WORKDAY(C43,D43-1))</f>
        <v/>
      </c>
      <c r="F43" s="12" t="n"/>
      <c r="G43">
        <f>IF(A43="","",IF(F43&gt;=1,"Done",IF(AND(E43&lt;&gt;"",E43&lt;TODAY()),"Late",IF(AND(C43&lt;&gt;"",C43&lt;=TODAY()),"In progress","Not started"))))</f>
        <v/>
      </c>
      <c r="H43" s="13">
        <f>IF(OR($C43="",$E43=""),"",IF(AND($C43&lt;=H$5+6,$E43&gt;=H$5),IF(H$5&lt;$C43+($E43-$C43)*N($F43),2,1),""))</f>
        <v/>
      </c>
      <c r="I43" s="13">
        <f>IF(OR($C43="",$E43=""),"",IF(AND($C43&lt;=I$5+6,$E43&gt;=I$5),IF(I$5&lt;$C43+($E43-$C43)*N($F43),2,1),""))</f>
        <v/>
      </c>
      <c r="J43" s="13">
        <f>IF(OR($C43="",$E43=""),"",IF(AND($C43&lt;=J$5+6,$E43&gt;=J$5),IF(J$5&lt;$C43+($E43-$C43)*N($F43),2,1),""))</f>
        <v/>
      </c>
      <c r="K43" s="13">
        <f>IF(OR($C43="",$E43=""),"",IF(AND($C43&lt;=K$5+6,$E43&gt;=K$5),IF(K$5&lt;$C43+($E43-$C43)*N($F43),2,1),""))</f>
        <v/>
      </c>
      <c r="L43" s="13">
        <f>IF(OR($C43="",$E43=""),"",IF(AND($C43&lt;=L$5+6,$E43&gt;=L$5),IF(L$5&lt;$C43+($E43-$C43)*N($F43),2,1),""))</f>
        <v/>
      </c>
      <c r="M43" s="13">
        <f>IF(OR($C43="",$E43=""),"",IF(AND($C43&lt;=M$5+6,$E43&gt;=M$5),IF(M$5&lt;$C43+($E43-$C43)*N($F43),2,1),""))</f>
        <v/>
      </c>
      <c r="N43" s="13">
        <f>IF(OR($C43="",$E43=""),"",IF(AND($C43&lt;=N$5+6,$E43&gt;=N$5),IF(N$5&lt;$C43+($E43-$C43)*N($F43),2,1),""))</f>
        <v/>
      </c>
      <c r="O43" s="13">
        <f>IF(OR($C43="",$E43=""),"",IF(AND($C43&lt;=O$5+6,$E43&gt;=O$5),IF(O$5&lt;$C43+($E43-$C43)*N($F43),2,1),""))</f>
        <v/>
      </c>
      <c r="P43" s="13">
        <f>IF(OR($C43="",$E43=""),"",IF(AND($C43&lt;=P$5+6,$E43&gt;=P$5),IF(P$5&lt;$C43+($E43-$C43)*N($F43),2,1),""))</f>
        <v/>
      </c>
      <c r="Q43" s="13">
        <f>IF(OR($C43="",$E43=""),"",IF(AND($C43&lt;=Q$5+6,$E43&gt;=Q$5),IF(Q$5&lt;$C43+($E43-$C43)*N($F43),2,1),""))</f>
        <v/>
      </c>
      <c r="R43" s="13">
        <f>IF(OR($C43="",$E43=""),"",IF(AND($C43&lt;=R$5+6,$E43&gt;=R$5),IF(R$5&lt;$C43+($E43-$C43)*N($F43),2,1),""))</f>
        <v/>
      </c>
      <c r="S43" s="13">
        <f>IF(OR($C43="",$E43=""),"",IF(AND($C43&lt;=S$5+6,$E43&gt;=S$5),IF(S$5&lt;$C43+($E43-$C43)*N($F43),2,1),""))</f>
        <v/>
      </c>
      <c r="T43" s="13">
        <f>IF(OR($C43="",$E43=""),"",IF(AND($C43&lt;=T$5+6,$E43&gt;=T$5),IF(T$5&lt;$C43+($E43-$C43)*N($F43),2,1),""))</f>
        <v/>
      </c>
      <c r="U43" s="13">
        <f>IF(OR($C43="",$E43=""),"",IF(AND($C43&lt;=U$5+6,$E43&gt;=U$5),IF(U$5&lt;$C43+($E43-$C43)*N($F43),2,1),""))</f>
        <v/>
      </c>
      <c r="V43" s="13">
        <f>IF(OR($C43="",$E43=""),"",IF(AND($C43&lt;=V$5+6,$E43&gt;=V$5),IF(V$5&lt;$C43+($E43-$C43)*N($F43),2,1),""))</f>
        <v/>
      </c>
      <c r="W43" s="13">
        <f>IF(OR($C43="",$E43=""),"",IF(AND($C43&lt;=W$5+6,$E43&gt;=W$5),IF(W$5&lt;$C43+($E43-$C43)*N($F43),2,1),""))</f>
        <v/>
      </c>
      <c r="X43" s="13">
        <f>IF(OR($C43="",$E43=""),"",IF(AND($C43&lt;=X$5+6,$E43&gt;=X$5),IF(X$5&lt;$C43+($E43-$C43)*N($F43),2,1),""))</f>
        <v/>
      </c>
      <c r="Y43" s="13">
        <f>IF(OR($C43="",$E43=""),"",IF(AND($C43&lt;=Y$5+6,$E43&gt;=Y$5),IF(Y$5&lt;$C43+($E43-$C43)*N($F43),2,1),""))</f>
        <v/>
      </c>
      <c r="Z43" s="13">
        <f>IF(OR($C43="",$E43=""),"",IF(AND($C43&lt;=Z$5+6,$E43&gt;=Z$5),IF(Z$5&lt;$C43+($E43-$C43)*N($F43),2,1),""))</f>
        <v/>
      </c>
      <c r="AA43" s="13">
        <f>IF(OR($C43="",$E43=""),"",IF(AND($C43&lt;=AA$5+6,$E43&gt;=AA$5),IF(AA$5&lt;$C43+($E43-$C43)*N($F43),2,1),""))</f>
        <v/>
      </c>
      <c r="AB43" s="13">
        <f>IF(OR($C43="",$E43=""),"",IF(AND($C43&lt;=AB$5+6,$E43&gt;=AB$5),IF(AB$5&lt;$C43+($E43-$C43)*N($F43),2,1),""))</f>
        <v/>
      </c>
      <c r="AC43" s="13">
        <f>IF(OR($C43="",$E43=""),"",IF(AND($C43&lt;=AC$5+6,$E43&gt;=AC$5),IF(AC$5&lt;$C43+($E43-$C43)*N($F43),2,1),""))</f>
        <v/>
      </c>
      <c r="AD43" s="13">
        <f>IF(OR($C43="",$E43=""),"",IF(AND($C43&lt;=AD$5+6,$E43&gt;=AD$5),IF(AD$5&lt;$C43+($E43-$C43)*N($F43),2,1),""))</f>
        <v/>
      </c>
      <c r="AE43" s="13">
        <f>IF(OR($C43="",$E43=""),"",IF(AND($C43&lt;=AE$5+6,$E43&gt;=AE$5),IF(AE$5&lt;$C43+($E43-$C43)*N($F43),2,1),""))</f>
        <v/>
      </c>
      <c r="AF43" s="13">
        <f>IF(OR($C43="",$E43=""),"",IF(AND($C43&lt;=AF$5+6,$E43&gt;=AF$5),IF(AF$5&lt;$C43+($E43-$C43)*N($F43),2,1),""))</f>
        <v/>
      </c>
      <c r="AG43" s="13">
        <f>IF(OR($C43="",$E43=""),"",IF(AND($C43&lt;=AG$5+6,$E43&gt;=AG$5),IF(AG$5&lt;$C43+($E43-$C43)*N($F43),2,1),""))</f>
        <v/>
      </c>
    </row>
    <row r="44">
      <c r="A44" s="9" t="n"/>
      <c r="B44" s="9" t="n"/>
      <c r="C44" s="10" t="n"/>
      <c r="D44" s="9" t="n"/>
      <c r="E44" s="11">
        <f>IF(OR(C44="",D44=""),"",WORKDAY(C44,D44-1))</f>
        <v/>
      </c>
      <c r="F44" s="12" t="n"/>
      <c r="G44">
        <f>IF(A44="","",IF(F44&gt;=1,"Done",IF(AND(E44&lt;&gt;"",E44&lt;TODAY()),"Late",IF(AND(C44&lt;&gt;"",C44&lt;=TODAY()),"In progress","Not started"))))</f>
        <v/>
      </c>
      <c r="H44" s="13">
        <f>IF(OR($C44="",$E44=""),"",IF(AND($C44&lt;=H$5+6,$E44&gt;=H$5),IF(H$5&lt;$C44+($E44-$C44)*N($F44),2,1),""))</f>
        <v/>
      </c>
      <c r="I44" s="13">
        <f>IF(OR($C44="",$E44=""),"",IF(AND($C44&lt;=I$5+6,$E44&gt;=I$5),IF(I$5&lt;$C44+($E44-$C44)*N($F44),2,1),""))</f>
        <v/>
      </c>
      <c r="J44" s="13">
        <f>IF(OR($C44="",$E44=""),"",IF(AND($C44&lt;=J$5+6,$E44&gt;=J$5),IF(J$5&lt;$C44+($E44-$C44)*N($F44),2,1),""))</f>
        <v/>
      </c>
      <c r="K44" s="13">
        <f>IF(OR($C44="",$E44=""),"",IF(AND($C44&lt;=K$5+6,$E44&gt;=K$5),IF(K$5&lt;$C44+($E44-$C44)*N($F44),2,1),""))</f>
        <v/>
      </c>
      <c r="L44" s="13">
        <f>IF(OR($C44="",$E44=""),"",IF(AND($C44&lt;=L$5+6,$E44&gt;=L$5),IF(L$5&lt;$C44+($E44-$C44)*N($F44),2,1),""))</f>
        <v/>
      </c>
      <c r="M44" s="13">
        <f>IF(OR($C44="",$E44=""),"",IF(AND($C44&lt;=M$5+6,$E44&gt;=M$5),IF(M$5&lt;$C44+($E44-$C44)*N($F44),2,1),""))</f>
        <v/>
      </c>
      <c r="N44" s="13">
        <f>IF(OR($C44="",$E44=""),"",IF(AND($C44&lt;=N$5+6,$E44&gt;=N$5),IF(N$5&lt;$C44+($E44-$C44)*N($F44),2,1),""))</f>
        <v/>
      </c>
      <c r="O44" s="13">
        <f>IF(OR($C44="",$E44=""),"",IF(AND($C44&lt;=O$5+6,$E44&gt;=O$5),IF(O$5&lt;$C44+($E44-$C44)*N($F44),2,1),""))</f>
        <v/>
      </c>
      <c r="P44" s="13">
        <f>IF(OR($C44="",$E44=""),"",IF(AND($C44&lt;=P$5+6,$E44&gt;=P$5),IF(P$5&lt;$C44+($E44-$C44)*N($F44),2,1),""))</f>
        <v/>
      </c>
      <c r="Q44" s="13">
        <f>IF(OR($C44="",$E44=""),"",IF(AND($C44&lt;=Q$5+6,$E44&gt;=Q$5),IF(Q$5&lt;$C44+($E44-$C44)*N($F44),2,1),""))</f>
        <v/>
      </c>
      <c r="R44" s="13">
        <f>IF(OR($C44="",$E44=""),"",IF(AND($C44&lt;=R$5+6,$E44&gt;=R$5),IF(R$5&lt;$C44+($E44-$C44)*N($F44),2,1),""))</f>
        <v/>
      </c>
      <c r="S44" s="13">
        <f>IF(OR($C44="",$E44=""),"",IF(AND($C44&lt;=S$5+6,$E44&gt;=S$5),IF(S$5&lt;$C44+($E44-$C44)*N($F44),2,1),""))</f>
        <v/>
      </c>
      <c r="T44" s="13">
        <f>IF(OR($C44="",$E44=""),"",IF(AND($C44&lt;=T$5+6,$E44&gt;=T$5),IF(T$5&lt;$C44+($E44-$C44)*N($F44),2,1),""))</f>
        <v/>
      </c>
      <c r="U44" s="13">
        <f>IF(OR($C44="",$E44=""),"",IF(AND($C44&lt;=U$5+6,$E44&gt;=U$5),IF(U$5&lt;$C44+($E44-$C44)*N($F44),2,1),""))</f>
        <v/>
      </c>
      <c r="V44" s="13">
        <f>IF(OR($C44="",$E44=""),"",IF(AND($C44&lt;=V$5+6,$E44&gt;=V$5),IF(V$5&lt;$C44+($E44-$C44)*N($F44),2,1),""))</f>
        <v/>
      </c>
      <c r="W44" s="13">
        <f>IF(OR($C44="",$E44=""),"",IF(AND($C44&lt;=W$5+6,$E44&gt;=W$5),IF(W$5&lt;$C44+($E44-$C44)*N($F44),2,1),""))</f>
        <v/>
      </c>
      <c r="X44" s="13">
        <f>IF(OR($C44="",$E44=""),"",IF(AND($C44&lt;=X$5+6,$E44&gt;=X$5),IF(X$5&lt;$C44+($E44-$C44)*N($F44),2,1),""))</f>
        <v/>
      </c>
      <c r="Y44" s="13">
        <f>IF(OR($C44="",$E44=""),"",IF(AND($C44&lt;=Y$5+6,$E44&gt;=Y$5),IF(Y$5&lt;$C44+($E44-$C44)*N($F44),2,1),""))</f>
        <v/>
      </c>
      <c r="Z44" s="13">
        <f>IF(OR($C44="",$E44=""),"",IF(AND($C44&lt;=Z$5+6,$E44&gt;=Z$5),IF(Z$5&lt;$C44+($E44-$C44)*N($F44),2,1),""))</f>
        <v/>
      </c>
      <c r="AA44" s="13">
        <f>IF(OR($C44="",$E44=""),"",IF(AND($C44&lt;=AA$5+6,$E44&gt;=AA$5),IF(AA$5&lt;$C44+($E44-$C44)*N($F44),2,1),""))</f>
        <v/>
      </c>
      <c r="AB44" s="13">
        <f>IF(OR($C44="",$E44=""),"",IF(AND($C44&lt;=AB$5+6,$E44&gt;=AB$5),IF(AB$5&lt;$C44+($E44-$C44)*N($F44),2,1),""))</f>
        <v/>
      </c>
      <c r="AC44" s="13">
        <f>IF(OR($C44="",$E44=""),"",IF(AND($C44&lt;=AC$5+6,$E44&gt;=AC$5),IF(AC$5&lt;$C44+($E44-$C44)*N($F44),2,1),""))</f>
        <v/>
      </c>
      <c r="AD44" s="13">
        <f>IF(OR($C44="",$E44=""),"",IF(AND($C44&lt;=AD$5+6,$E44&gt;=AD$5),IF(AD$5&lt;$C44+($E44-$C44)*N($F44),2,1),""))</f>
        <v/>
      </c>
      <c r="AE44" s="13">
        <f>IF(OR($C44="",$E44=""),"",IF(AND($C44&lt;=AE$5+6,$E44&gt;=AE$5),IF(AE$5&lt;$C44+($E44-$C44)*N($F44),2,1),""))</f>
        <v/>
      </c>
      <c r="AF44" s="13">
        <f>IF(OR($C44="",$E44=""),"",IF(AND($C44&lt;=AF$5+6,$E44&gt;=AF$5),IF(AF$5&lt;$C44+($E44-$C44)*N($F44),2,1),""))</f>
        <v/>
      </c>
      <c r="AG44" s="13">
        <f>IF(OR($C44="",$E44=""),"",IF(AND($C44&lt;=AG$5+6,$E44&gt;=AG$5),IF(AG$5&lt;$C44+($E44-$C44)*N($F44),2,1),""))</f>
        <v/>
      </c>
    </row>
    <row r="45">
      <c r="A45" s="9" t="n"/>
      <c r="B45" s="9" t="n"/>
      <c r="C45" s="10" t="n"/>
      <c r="D45" s="9" t="n"/>
      <c r="E45" s="11">
        <f>IF(OR(C45="",D45=""),"",WORKDAY(C45,D45-1))</f>
        <v/>
      </c>
      <c r="F45" s="12" t="n"/>
      <c r="G45">
        <f>IF(A45="","",IF(F45&gt;=1,"Done",IF(AND(E45&lt;&gt;"",E45&lt;TODAY()),"Late",IF(AND(C45&lt;&gt;"",C45&lt;=TODAY()),"In progress","Not started"))))</f>
        <v/>
      </c>
      <c r="H45" s="13">
        <f>IF(OR($C45="",$E45=""),"",IF(AND($C45&lt;=H$5+6,$E45&gt;=H$5),IF(H$5&lt;$C45+($E45-$C45)*N($F45),2,1),""))</f>
        <v/>
      </c>
      <c r="I45" s="13">
        <f>IF(OR($C45="",$E45=""),"",IF(AND($C45&lt;=I$5+6,$E45&gt;=I$5),IF(I$5&lt;$C45+($E45-$C45)*N($F45),2,1),""))</f>
        <v/>
      </c>
      <c r="J45" s="13">
        <f>IF(OR($C45="",$E45=""),"",IF(AND($C45&lt;=J$5+6,$E45&gt;=J$5),IF(J$5&lt;$C45+($E45-$C45)*N($F45),2,1),""))</f>
        <v/>
      </c>
      <c r="K45" s="13">
        <f>IF(OR($C45="",$E45=""),"",IF(AND($C45&lt;=K$5+6,$E45&gt;=K$5),IF(K$5&lt;$C45+($E45-$C45)*N($F45),2,1),""))</f>
        <v/>
      </c>
      <c r="L45" s="13">
        <f>IF(OR($C45="",$E45=""),"",IF(AND($C45&lt;=L$5+6,$E45&gt;=L$5),IF(L$5&lt;$C45+($E45-$C45)*N($F45),2,1),""))</f>
        <v/>
      </c>
      <c r="M45" s="13">
        <f>IF(OR($C45="",$E45=""),"",IF(AND($C45&lt;=M$5+6,$E45&gt;=M$5),IF(M$5&lt;$C45+($E45-$C45)*N($F45),2,1),""))</f>
        <v/>
      </c>
      <c r="N45" s="13">
        <f>IF(OR($C45="",$E45=""),"",IF(AND($C45&lt;=N$5+6,$E45&gt;=N$5),IF(N$5&lt;$C45+($E45-$C45)*N($F45),2,1),""))</f>
        <v/>
      </c>
      <c r="O45" s="13">
        <f>IF(OR($C45="",$E45=""),"",IF(AND($C45&lt;=O$5+6,$E45&gt;=O$5),IF(O$5&lt;$C45+($E45-$C45)*N($F45),2,1),""))</f>
        <v/>
      </c>
      <c r="P45" s="13">
        <f>IF(OR($C45="",$E45=""),"",IF(AND($C45&lt;=P$5+6,$E45&gt;=P$5),IF(P$5&lt;$C45+($E45-$C45)*N($F45),2,1),""))</f>
        <v/>
      </c>
      <c r="Q45" s="13">
        <f>IF(OR($C45="",$E45=""),"",IF(AND($C45&lt;=Q$5+6,$E45&gt;=Q$5),IF(Q$5&lt;$C45+($E45-$C45)*N($F45),2,1),""))</f>
        <v/>
      </c>
      <c r="R45" s="13">
        <f>IF(OR($C45="",$E45=""),"",IF(AND($C45&lt;=R$5+6,$E45&gt;=R$5),IF(R$5&lt;$C45+($E45-$C45)*N($F45),2,1),""))</f>
        <v/>
      </c>
      <c r="S45" s="13">
        <f>IF(OR($C45="",$E45=""),"",IF(AND($C45&lt;=S$5+6,$E45&gt;=S$5),IF(S$5&lt;$C45+($E45-$C45)*N($F45),2,1),""))</f>
        <v/>
      </c>
      <c r="T45" s="13">
        <f>IF(OR($C45="",$E45=""),"",IF(AND($C45&lt;=T$5+6,$E45&gt;=T$5),IF(T$5&lt;$C45+($E45-$C45)*N($F45),2,1),""))</f>
        <v/>
      </c>
      <c r="U45" s="13">
        <f>IF(OR($C45="",$E45=""),"",IF(AND($C45&lt;=U$5+6,$E45&gt;=U$5),IF(U$5&lt;$C45+($E45-$C45)*N($F45),2,1),""))</f>
        <v/>
      </c>
      <c r="V45" s="13">
        <f>IF(OR($C45="",$E45=""),"",IF(AND($C45&lt;=V$5+6,$E45&gt;=V$5),IF(V$5&lt;$C45+($E45-$C45)*N($F45),2,1),""))</f>
        <v/>
      </c>
      <c r="W45" s="13">
        <f>IF(OR($C45="",$E45=""),"",IF(AND($C45&lt;=W$5+6,$E45&gt;=W$5),IF(W$5&lt;$C45+($E45-$C45)*N($F45),2,1),""))</f>
        <v/>
      </c>
      <c r="X45" s="13">
        <f>IF(OR($C45="",$E45=""),"",IF(AND($C45&lt;=X$5+6,$E45&gt;=X$5),IF(X$5&lt;$C45+($E45-$C45)*N($F45),2,1),""))</f>
        <v/>
      </c>
      <c r="Y45" s="13">
        <f>IF(OR($C45="",$E45=""),"",IF(AND($C45&lt;=Y$5+6,$E45&gt;=Y$5),IF(Y$5&lt;$C45+($E45-$C45)*N($F45),2,1),""))</f>
        <v/>
      </c>
      <c r="Z45" s="13">
        <f>IF(OR($C45="",$E45=""),"",IF(AND($C45&lt;=Z$5+6,$E45&gt;=Z$5),IF(Z$5&lt;$C45+($E45-$C45)*N($F45),2,1),""))</f>
        <v/>
      </c>
      <c r="AA45" s="13">
        <f>IF(OR($C45="",$E45=""),"",IF(AND($C45&lt;=AA$5+6,$E45&gt;=AA$5),IF(AA$5&lt;$C45+($E45-$C45)*N($F45),2,1),""))</f>
        <v/>
      </c>
      <c r="AB45" s="13">
        <f>IF(OR($C45="",$E45=""),"",IF(AND($C45&lt;=AB$5+6,$E45&gt;=AB$5),IF(AB$5&lt;$C45+($E45-$C45)*N($F45),2,1),""))</f>
        <v/>
      </c>
      <c r="AC45" s="13">
        <f>IF(OR($C45="",$E45=""),"",IF(AND($C45&lt;=AC$5+6,$E45&gt;=AC$5),IF(AC$5&lt;$C45+($E45-$C45)*N($F45),2,1),""))</f>
        <v/>
      </c>
      <c r="AD45" s="13">
        <f>IF(OR($C45="",$E45=""),"",IF(AND($C45&lt;=AD$5+6,$E45&gt;=AD$5),IF(AD$5&lt;$C45+($E45-$C45)*N($F45),2,1),""))</f>
        <v/>
      </c>
      <c r="AE45" s="13">
        <f>IF(OR($C45="",$E45=""),"",IF(AND($C45&lt;=AE$5+6,$E45&gt;=AE$5),IF(AE$5&lt;$C45+($E45-$C45)*N($F45),2,1),""))</f>
        <v/>
      </c>
      <c r="AF45" s="13">
        <f>IF(OR($C45="",$E45=""),"",IF(AND($C45&lt;=AF$5+6,$E45&gt;=AF$5),IF(AF$5&lt;$C45+($E45-$C45)*N($F45),2,1),""))</f>
        <v/>
      </c>
      <c r="AG45" s="13">
        <f>IF(OR($C45="",$E45=""),"",IF(AND($C45&lt;=AG$5+6,$E45&gt;=AG$5),IF(AG$5&lt;$C45+($E45-$C45)*N($F45),2,1),""))</f>
        <v/>
      </c>
    </row>
  </sheetData>
  <conditionalFormatting sqref="H6:AG45">
    <cfRule type="cellIs" priority="1" operator="equal" dxfId="0">
      <formula>2</formula>
    </cfRule>
    <cfRule type="cellIs" priority="2" operator="equal" dxfId="1">
      <formula>1</formula>
    </cfRule>
  </conditionalFormatting>
  <conditionalFormatting sqref="G6:G45">
    <cfRule type="cellIs" priority="3" operator="equal" dxfId="2">
      <formula>"Late"</formula>
    </cfRule>
    <cfRule type="cellIs" priority="4" operator="equal" dxfId="3">
      <formula>"Done"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5"/>
  <sheetViews>
    <sheetView workbookViewId="0">
      <pane xSplit="7" ySplit="5" topLeftCell="H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0" customWidth="1" min="3" max="3"/>
    <col width="6" customWidth="1" min="4" max="4"/>
    <col width="10" customWidth="1" min="5" max="5"/>
    <col width="8" customWidth="1" min="6" max="6"/>
    <col width="11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</cols>
  <sheetData>
    <row r="1">
      <c r="A1" s="1" t="inlineStr">
        <is>
          <t>Gantt chart: example</t>
        </is>
      </c>
    </row>
    <row r="2">
      <c r="A2" s="5" t="inlineStr">
        <is>
          <t>Example: a fictional company moving to a new accounts system.</t>
        </is>
      </c>
    </row>
    <row r="3">
      <c r="A3" t="inlineStr">
        <is>
          <t>Timeline starts (a Monday)</t>
        </is>
      </c>
      <c r="C3" s="6" t="n">
        <v>46328</v>
      </c>
    </row>
    <row r="5" ht="48" customHeight="1">
      <c r="A5" s="7" t="inlineStr">
        <is>
          <t>Task</t>
        </is>
      </c>
      <c r="B5" s="7" t="inlineStr">
        <is>
          <t>Owner</t>
        </is>
      </c>
      <c r="C5" s="7" t="inlineStr">
        <is>
          <t>Start</t>
        </is>
      </c>
      <c r="D5" s="7" t="inlineStr">
        <is>
          <t>Days</t>
        </is>
      </c>
      <c r="E5" s="7" t="inlineStr">
        <is>
          <t>End</t>
        </is>
      </c>
      <c r="F5" s="7" t="inlineStr">
        <is>
          <t>% done</t>
        </is>
      </c>
      <c r="G5" s="7" t="inlineStr">
        <is>
          <t>Status</t>
        </is>
      </c>
      <c r="H5" s="8">
        <f>$C$3+0</f>
        <v/>
      </c>
      <c r="I5" s="8">
        <f>$C$3+7</f>
        <v/>
      </c>
      <c r="J5" s="8">
        <f>$C$3+14</f>
        <v/>
      </c>
      <c r="K5" s="8">
        <f>$C$3+21</f>
        <v/>
      </c>
      <c r="L5" s="8">
        <f>$C$3+28</f>
        <v/>
      </c>
      <c r="M5" s="8">
        <f>$C$3+35</f>
        <v/>
      </c>
      <c r="N5" s="8">
        <f>$C$3+42</f>
        <v/>
      </c>
      <c r="O5" s="8">
        <f>$C$3+49</f>
        <v/>
      </c>
      <c r="P5" s="8">
        <f>$C$3+56</f>
        <v/>
      </c>
      <c r="Q5" s="8">
        <f>$C$3+63</f>
        <v/>
      </c>
      <c r="R5" s="8">
        <f>$C$3+70</f>
        <v/>
      </c>
      <c r="S5" s="8">
        <f>$C$3+77</f>
        <v/>
      </c>
      <c r="T5" s="8">
        <f>$C$3+84</f>
        <v/>
      </c>
      <c r="U5" s="8">
        <f>$C$3+91</f>
        <v/>
      </c>
      <c r="V5" s="8">
        <f>$C$3+98</f>
        <v/>
      </c>
      <c r="W5" s="8">
        <f>$C$3+105</f>
        <v/>
      </c>
      <c r="X5" s="8">
        <f>$C$3+112</f>
        <v/>
      </c>
      <c r="Y5" s="8">
        <f>$C$3+119</f>
        <v/>
      </c>
      <c r="Z5" s="8">
        <f>$C$3+126</f>
        <v/>
      </c>
      <c r="AA5" s="8">
        <f>$C$3+133</f>
        <v/>
      </c>
      <c r="AB5" s="8">
        <f>$C$3+140</f>
        <v/>
      </c>
      <c r="AC5" s="8">
        <f>$C$3+147</f>
        <v/>
      </c>
      <c r="AD5" s="8">
        <f>$C$3+154</f>
        <v/>
      </c>
      <c r="AE5" s="8">
        <f>$C$3+161</f>
        <v/>
      </c>
      <c r="AF5" s="8">
        <f>$C$3+168</f>
        <v/>
      </c>
      <c r="AG5" s="8">
        <f>$C$3+175</f>
        <v/>
      </c>
    </row>
    <row r="6">
      <c r="A6" s="9" t="inlineStr">
        <is>
          <t>Agree scope and budget</t>
        </is>
      </c>
      <c r="B6" s="9" t="inlineStr">
        <is>
          <t>Finance director</t>
        </is>
      </c>
      <c r="C6" s="10" t="n">
        <v>46328</v>
      </c>
      <c r="D6" s="9" t="n">
        <v>5</v>
      </c>
      <c r="E6" s="11">
        <f>IF(OR(C6="",D6=""),"",WORKDAY(C6,D6-1))</f>
        <v/>
      </c>
      <c r="F6" s="12" t="n">
        <v>1</v>
      </c>
      <c r="G6">
        <f>IF(A6="","",IF(F6&gt;=1,"Done",IF(AND(E6&lt;&gt;"",E6&lt;TODAY()),"Late",IF(AND(C6&lt;&gt;"",C6&lt;=TODAY()),"In progress","Not started"))))</f>
        <v/>
      </c>
      <c r="H6" s="13">
        <f>IF(OR($C6="",$E6=""),"",IF(AND($C6&lt;=H$5+6,$E6&gt;=H$5),IF(H$5&lt;$C6+($E6-$C6)*N($F6),2,1),""))</f>
        <v/>
      </c>
      <c r="I6" s="13">
        <f>IF(OR($C6="",$E6=""),"",IF(AND($C6&lt;=I$5+6,$E6&gt;=I$5),IF(I$5&lt;$C6+($E6-$C6)*N($F6),2,1),""))</f>
        <v/>
      </c>
      <c r="J6" s="13">
        <f>IF(OR($C6="",$E6=""),"",IF(AND($C6&lt;=J$5+6,$E6&gt;=J$5),IF(J$5&lt;$C6+($E6-$C6)*N($F6),2,1),""))</f>
        <v/>
      </c>
      <c r="K6" s="13">
        <f>IF(OR($C6="",$E6=""),"",IF(AND($C6&lt;=K$5+6,$E6&gt;=K$5),IF(K$5&lt;$C6+($E6-$C6)*N($F6),2,1),""))</f>
        <v/>
      </c>
      <c r="L6" s="13">
        <f>IF(OR($C6="",$E6=""),"",IF(AND($C6&lt;=L$5+6,$E6&gt;=L$5),IF(L$5&lt;$C6+($E6-$C6)*N($F6),2,1),""))</f>
        <v/>
      </c>
      <c r="M6" s="13">
        <f>IF(OR($C6="",$E6=""),"",IF(AND($C6&lt;=M$5+6,$E6&gt;=M$5),IF(M$5&lt;$C6+($E6-$C6)*N($F6),2,1),""))</f>
        <v/>
      </c>
      <c r="N6" s="13">
        <f>IF(OR($C6="",$E6=""),"",IF(AND($C6&lt;=N$5+6,$E6&gt;=N$5),IF(N$5&lt;$C6+($E6-$C6)*N($F6),2,1),""))</f>
        <v/>
      </c>
      <c r="O6" s="13">
        <f>IF(OR($C6="",$E6=""),"",IF(AND($C6&lt;=O$5+6,$E6&gt;=O$5),IF(O$5&lt;$C6+($E6-$C6)*N($F6),2,1),""))</f>
        <v/>
      </c>
      <c r="P6" s="13">
        <f>IF(OR($C6="",$E6=""),"",IF(AND($C6&lt;=P$5+6,$E6&gt;=P$5),IF(P$5&lt;$C6+($E6-$C6)*N($F6),2,1),""))</f>
        <v/>
      </c>
      <c r="Q6" s="13">
        <f>IF(OR($C6="",$E6=""),"",IF(AND($C6&lt;=Q$5+6,$E6&gt;=Q$5),IF(Q$5&lt;$C6+($E6-$C6)*N($F6),2,1),""))</f>
        <v/>
      </c>
      <c r="R6" s="13">
        <f>IF(OR($C6="",$E6=""),"",IF(AND($C6&lt;=R$5+6,$E6&gt;=R$5),IF(R$5&lt;$C6+($E6-$C6)*N($F6),2,1),""))</f>
        <v/>
      </c>
      <c r="S6" s="13">
        <f>IF(OR($C6="",$E6=""),"",IF(AND($C6&lt;=S$5+6,$E6&gt;=S$5),IF(S$5&lt;$C6+($E6-$C6)*N($F6),2,1),""))</f>
        <v/>
      </c>
      <c r="T6" s="13">
        <f>IF(OR($C6="",$E6=""),"",IF(AND($C6&lt;=T$5+6,$E6&gt;=T$5),IF(T$5&lt;$C6+($E6-$C6)*N($F6),2,1),""))</f>
        <v/>
      </c>
      <c r="U6" s="13">
        <f>IF(OR($C6="",$E6=""),"",IF(AND($C6&lt;=U$5+6,$E6&gt;=U$5),IF(U$5&lt;$C6+($E6-$C6)*N($F6),2,1),""))</f>
        <v/>
      </c>
      <c r="V6" s="13">
        <f>IF(OR($C6="",$E6=""),"",IF(AND($C6&lt;=V$5+6,$E6&gt;=V$5),IF(V$5&lt;$C6+($E6-$C6)*N($F6),2,1),""))</f>
        <v/>
      </c>
      <c r="W6" s="13">
        <f>IF(OR($C6="",$E6=""),"",IF(AND($C6&lt;=W$5+6,$E6&gt;=W$5),IF(W$5&lt;$C6+($E6-$C6)*N($F6),2,1),""))</f>
        <v/>
      </c>
      <c r="X6" s="13">
        <f>IF(OR($C6="",$E6=""),"",IF(AND($C6&lt;=X$5+6,$E6&gt;=X$5),IF(X$5&lt;$C6+($E6-$C6)*N($F6),2,1),""))</f>
        <v/>
      </c>
      <c r="Y6" s="13">
        <f>IF(OR($C6="",$E6=""),"",IF(AND($C6&lt;=Y$5+6,$E6&gt;=Y$5),IF(Y$5&lt;$C6+($E6-$C6)*N($F6),2,1),""))</f>
        <v/>
      </c>
      <c r="Z6" s="13">
        <f>IF(OR($C6="",$E6=""),"",IF(AND($C6&lt;=Z$5+6,$E6&gt;=Z$5),IF(Z$5&lt;$C6+($E6-$C6)*N($F6),2,1),""))</f>
        <v/>
      </c>
      <c r="AA6" s="13">
        <f>IF(OR($C6="",$E6=""),"",IF(AND($C6&lt;=AA$5+6,$E6&gt;=AA$5),IF(AA$5&lt;$C6+($E6-$C6)*N($F6),2,1),""))</f>
        <v/>
      </c>
      <c r="AB6" s="13">
        <f>IF(OR($C6="",$E6=""),"",IF(AND($C6&lt;=AB$5+6,$E6&gt;=AB$5),IF(AB$5&lt;$C6+($E6-$C6)*N($F6),2,1),""))</f>
        <v/>
      </c>
      <c r="AC6" s="13">
        <f>IF(OR($C6="",$E6=""),"",IF(AND($C6&lt;=AC$5+6,$E6&gt;=AC$5),IF(AC$5&lt;$C6+($E6-$C6)*N($F6),2,1),""))</f>
        <v/>
      </c>
      <c r="AD6" s="13">
        <f>IF(OR($C6="",$E6=""),"",IF(AND($C6&lt;=AD$5+6,$E6&gt;=AD$5),IF(AD$5&lt;$C6+($E6-$C6)*N($F6),2,1),""))</f>
        <v/>
      </c>
      <c r="AE6" s="13">
        <f>IF(OR($C6="",$E6=""),"",IF(AND($C6&lt;=AE$5+6,$E6&gt;=AE$5),IF(AE$5&lt;$C6+($E6-$C6)*N($F6),2,1),""))</f>
        <v/>
      </c>
      <c r="AF6" s="13">
        <f>IF(OR($C6="",$E6=""),"",IF(AND($C6&lt;=AF$5+6,$E6&gt;=AF$5),IF(AF$5&lt;$C6+($E6-$C6)*N($F6),2,1),""))</f>
        <v/>
      </c>
      <c r="AG6" s="13">
        <f>IF(OR($C6="",$E6=""),"",IF(AND($C6&lt;=AG$5+6,$E6&gt;=AG$5),IF(AG$5&lt;$C6+($E6-$C6)*N($F6),2,1),""))</f>
        <v/>
      </c>
    </row>
    <row r="7">
      <c r="A7" s="9" t="inlineStr">
        <is>
          <t>Shortlist and demo three systems</t>
        </is>
      </c>
      <c r="B7" s="9" t="inlineStr">
        <is>
          <t>Finance manager</t>
        </is>
      </c>
      <c r="C7" s="10" t="n">
        <v>46335</v>
      </c>
      <c r="D7" s="9" t="n">
        <v>10</v>
      </c>
      <c r="E7" s="11">
        <f>IF(OR(C7="",D7=""),"",WORKDAY(C7,D7-1))</f>
        <v/>
      </c>
      <c r="F7" s="12" t="n">
        <v>1</v>
      </c>
      <c r="G7">
        <f>IF(A7="","",IF(F7&gt;=1,"Done",IF(AND(E7&lt;&gt;"",E7&lt;TODAY()),"Late",IF(AND(C7&lt;&gt;"",C7&lt;=TODAY()),"In progress","Not started"))))</f>
        <v/>
      </c>
      <c r="H7" s="13">
        <f>IF(OR($C7="",$E7=""),"",IF(AND($C7&lt;=H$5+6,$E7&gt;=H$5),IF(H$5&lt;$C7+($E7-$C7)*N($F7),2,1),""))</f>
        <v/>
      </c>
      <c r="I7" s="13">
        <f>IF(OR($C7="",$E7=""),"",IF(AND($C7&lt;=I$5+6,$E7&gt;=I$5),IF(I$5&lt;$C7+($E7-$C7)*N($F7),2,1),""))</f>
        <v/>
      </c>
      <c r="J7" s="13">
        <f>IF(OR($C7="",$E7=""),"",IF(AND($C7&lt;=J$5+6,$E7&gt;=J$5),IF(J$5&lt;$C7+($E7-$C7)*N($F7),2,1),""))</f>
        <v/>
      </c>
      <c r="K7" s="13">
        <f>IF(OR($C7="",$E7=""),"",IF(AND($C7&lt;=K$5+6,$E7&gt;=K$5),IF(K$5&lt;$C7+($E7-$C7)*N($F7),2,1),""))</f>
        <v/>
      </c>
      <c r="L7" s="13">
        <f>IF(OR($C7="",$E7=""),"",IF(AND($C7&lt;=L$5+6,$E7&gt;=L$5),IF(L$5&lt;$C7+($E7-$C7)*N($F7),2,1),""))</f>
        <v/>
      </c>
      <c r="M7" s="13">
        <f>IF(OR($C7="",$E7=""),"",IF(AND($C7&lt;=M$5+6,$E7&gt;=M$5),IF(M$5&lt;$C7+($E7-$C7)*N($F7),2,1),""))</f>
        <v/>
      </c>
      <c r="N7" s="13">
        <f>IF(OR($C7="",$E7=""),"",IF(AND($C7&lt;=N$5+6,$E7&gt;=N$5),IF(N$5&lt;$C7+($E7-$C7)*N($F7),2,1),""))</f>
        <v/>
      </c>
      <c r="O7" s="13">
        <f>IF(OR($C7="",$E7=""),"",IF(AND($C7&lt;=O$5+6,$E7&gt;=O$5),IF(O$5&lt;$C7+($E7-$C7)*N($F7),2,1),""))</f>
        <v/>
      </c>
      <c r="P7" s="13">
        <f>IF(OR($C7="",$E7=""),"",IF(AND($C7&lt;=P$5+6,$E7&gt;=P$5),IF(P$5&lt;$C7+($E7-$C7)*N($F7),2,1),""))</f>
        <v/>
      </c>
      <c r="Q7" s="13">
        <f>IF(OR($C7="",$E7=""),"",IF(AND($C7&lt;=Q$5+6,$E7&gt;=Q$5),IF(Q$5&lt;$C7+($E7-$C7)*N($F7),2,1),""))</f>
        <v/>
      </c>
      <c r="R7" s="13">
        <f>IF(OR($C7="",$E7=""),"",IF(AND($C7&lt;=R$5+6,$E7&gt;=R$5),IF(R$5&lt;$C7+($E7-$C7)*N($F7),2,1),""))</f>
        <v/>
      </c>
      <c r="S7" s="13">
        <f>IF(OR($C7="",$E7=""),"",IF(AND($C7&lt;=S$5+6,$E7&gt;=S$5),IF(S$5&lt;$C7+($E7-$C7)*N($F7),2,1),""))</f>
        <v/>
      </c>
      <c r="T7" s="13">
        <f>IF(OR($C7="",$E7=""),"",IF(AND($C7&lt;=T$5+6,$E7&gt;=T$5),IF(T$5&lt;$C7+($E7-$C7)*N($F7),2,1),""))</f>
        <v/>
      </c>
      <c r="U7" s="13">
        <f>IF(OR($C7="",$E7=""),"",IF(AND($C7&lt;=U$5+6,$E7&gt;=U$5),IF(U$5&lt;$C7+($E7-$C7)*N($F7),2,1),""))</f>
        <v/>
      </c>
      <c r="V7" s="13">
        <f>IF(OR($C7="",$E7=""),"",IF(AND($C7&lt;=V$5+6,$E7&gt;=V$5),IF(V$5&lt;$C7+($E7-$C7)*N($F7),2,1),""))</f>
        <v/>
      </c>
      <c r="W7" s="13">
        <f>IF(OR($C7="",$E7=""),"",IF(AND($C7&lt;=W$5+6,$E7&gt;=W$5),IF(W$5&lt;$C7+($E7-$C7)*N($F7),2,1),""))</f>
        <v/>
      </c>
      <c r="X7" s="13">
        <f>IF(OR($C7="",$E7=""),"",IF(AND($C7&lt;=X$5+6,$E7&gt;=X$5),IF(X$5&lt;$C7+($E7-$C7)*N($F7),2,1),""))</f>
        <v/>
      </c>
      <c r="Y7" s="13">
        <f>IF(OR($C7="",$E7=""),"",IF(AND($C7&lt;=Y$5+6,$E7&gt;=Y$5),IF(Y$5&lt;$C7+($E7-$C7)*N($F7),2,1),""))</f>
        <v/>
      </c>
      <c r="Z7" s="13">
        <f>IF(OR($C7="",$E7=""),"",IF(AND($C7&lt;=Z$5+6,$E7&gt;=Z$5),IF(Z$5&lt;$C7+($E7-$C7)*N($F7),2,1),""))</f>
        <v/>
      </c>
      <c r="AA7" s="13">
        <f>IF(OR($C7="",$E7=""),"",IF(AND($C7&lt;=AA$5+6,$E7&gt;=AA$5),IF(AA$5&lt;$C7+($E7-$C7)*N($F7),2,1),""))</f>
        <v/>
      </c>
      <c r="AB7" s="13">
        <f>IF(OR($C7="",$E7=""),"",IF(AND($C7&lt;=AB$5+6,$E7&gt;=AB$5),IF(AB$5&lt;$C7+($E7-$C7)*N($F7),2,1),""))</f>
        <v/>
      </c>
      <c r="AC7" s="13">
        <f>IF(OR($C7="",$E7=""),"",IF(AND($C7&lt;=AC$5+6,$E7&gt;=AC$5),IF(AC$5&lt;$C7+($E7-$C7)*N($F7),2,1),""))</f>
        <v/>
      </c>
      <c r="AD7" s="13">
        <f>IF(OR($C7="",$E7=""),"",IF(AND($C7&lt;=AD$5+6,$E7&gt;=AD$5),IF(AD$5&lt;$C7+($E7-$C7)*N($F7),2,1),""))</f>
        <v/>
      </c>
      <c r="AE7" s="13">
        <f>IF(OR($C7="",$E7=""),"",IF(AND($C7&lt;=AE$5+6,$E7&gt;=AE$5),IF(AE$5&lt;$C7+($E7-$C7)*N($F7),2,1),""))</f>
        <v/>
      </c>
      <c r="AF7" s="13">
        <f>IF(OR($C7="",$E7=""),"",IF(AND($C7&lt;=AF$5+6,$E7&gt;=AF$5),IF(AF$5&lt;$C7+($E7-$C7)*N($F7),2,1),""))</f>
        <v/>
      </c>
      <c r="AG7" s="13">
        <f>IF(OR($C7="",$E7=""),"",IF(AND($C7&lt;=AG$5+6,$E7&gt;=AG$5),IF(AG$5&lt;$C7+($E7-$C7)*N($F7),2,1),""))</f>
        <v/>
      </c>
    </row>
    <row r="8">
      <c r="A8" s="9" t="inlineStr">
        <is>
          <t>Choose system and sign contract</t>
        </is>
      </c>
      <c r="B8" s="9" t="inlineStr">
        <is>
          <t>Finance director</t>
        </is>
      </c>
      <c r="C8" s="10" t="n">
        <v>46349</v>
      </c>
      <c r="D8" s="9" t="n">
        <v>5</v>
      </c>
      <c r="E8" s="11">
        <f>IF(OR(C8="",D8=""),"",WORKDAY(C8,D8-1))</f>
        <v/>
      </c>
      <c r="F8" s="12" t="n">
        <v>0.5</v>
      </c>
      <c r="G8">
        <f>IF(A8="","",IF(F8&gt;=1,"Done",IF(AND(E8&lt;&gt;"",E8&lt;TODAY()),"Late",IF(AND(C8&lt;&gt;"",C8&lt;=TODAY()),"In progress","Not started"))))</f>
        <v/>
      </c>
      <c r="H8" s="13">
        <f>IF(OR($C8="",$E8=""),"",IF(AND($C8&lt;=H$5+6,$E8&gt;=H$5),IF(H$5&lt;$C8+($E8-$C8)*N($F8),2,1),""))</f>
        <v/>
      </c>
      <c r="I8" s="13">
        <f>IF(OR($C8="",$E8=""),"",IF(AND($C8&lt;=I$5+6,$E8&gt;=I$5),IF(I$5&lt;$C8+($E8-$C8)*N($F8),2,1),""))</f>
        <v/>
      </c>
      <c r="J8" s="13">
        <f>IF(OR($C8="",$E8=""),"",IF(AND($C8&lt;=J$5+6,$E8&gt;=J$5),IF(J$5&lt;$C8+($E8-$C8)*N($F8),2,1),""))</f>
        <v/>
      </c>
      <c r="K8" s="13">
        <f>IF(OR($C8="",$E8=""),"",IF(AND($C8&lt;=K$5+6,$E8&gt;=K$5),IF(K$5&lt;$C8+($E8-$C8)*N($F8),2,1),""))</f>
        <v/>
      </c>
      <c r="L8" s="13">
        <f>IF(OR($C8="",$E8=""),"",IF(AND($C8&lt;=L$5+6,$E8&gt;=L$5),IF(L$5&lt;$C8+($E8-$C8)*N($F8),2,1),""))</f>
        <v/>
      </c>
      <c r="M8" s="13">
        <f>IF(OR($C8="",$E8=""),"",IF(AND($C8&lt;=M$5+6,$E8&gt;=M$5),IF(M$5&lt;$C8+($E8-$C8)*N($F8),2,1),""))</f>
        <v/>
      </c>
      <c r="N8" s="13">
        <f>IF(OR($C8="",$E8=""),"",IF(AND($C8&lt;=N$5+6,$E8&gt;=N$5),IF(N$5&lt;$C8+($E8-$C8)*N($F8),2,1),""))</f>
        <v/>
      </c>
      <c r="O8" s="13">
        <f>IF(OR($C8="",$E8=""),"",IF(AND($C8&lt;=O$5+6,$E8&gt;=O$5),IF(O$5&lt;$C8+($E8-$C8)*N($F8),2,1),""))</f>
        <v/>
      </c>
      <c r="P8" s="13">
        <f>IF(OR($C8="",$E8=""),"",IF(AND($C8&lt;=P$5+6,$E8&gt;=P$5),IF(P$5&lt;$C8+($E8-$C8)*N($F8),2,1),""))</f>
        <v/>
      </c>
      <c r="Q8" s="13">
        <f>IF(OR($C8="",$E8=""),"",IF(AND($C8&lt;=Q$5+6,$E8&gt;=Q$5),IF(Q$5&lt;$C8+($E8-$C8)*N($F8),2,1),""))</f>
        <v/>
      </c>
      <c r="R8" s="13">
        <f>IF(OR($C8="",$E8=""),"",IF(AND($C8&lt;=R$5+6,$E8&gt;=R$5),IF(R$5&lt;$C8+($E8-$C8)*N($F8),2,1),""))</f>
        <v/>
      </c>
      <c r="S8" s="13">
        <f>IF(OR($C8="",$E8=""),"",IF(AND($C8&lt;=S$5+6,$E8&gt;=S$5),IF(S$5&lt;$C8+($E8-$C8)*N($F8),2,1),""))</f>
        <v/>
      </c>
      <c r="T8" s="13">
        <f>IF(OR($C8="",$E8=""),"",IF(AND($C8&lt;=T$5+6,$E8&gt;=T$5),IF(T$5&lt;$C8+($E8-$C8)*N($F8),2,1),""))</f>
        <v/>
      </c>
      <c r="U8" s="13">
        <f>IF(OR($C8="",$E8=""),"",IF(AND($C8&lt;=U$5+6,$E8&gt;=U$5),IF(U$5&lt;$C8+($E8-$C8)*N($F8),2,1),""))</f>
        <v/>
      </c>
      <c r="V8" s="13">
        <f>IF(OR($C8="",$E8=""),"",IF(AND($C8&lt;=V$5+6,$E8&gt;=V$5),IF(V$5&lt;$C8+($E8-$C8)*N($F8),2,1),""))</f>
        <v/>
      </c>
      <c r="W8" s="13">
        <f>IF(OR($C8="",$E8=""),"",IF(AND($C8&lt;=W$5+6,$E8&gt;=W$5),IF(W$5&lt;$C8+($E8-$C8)*N($F8),2,1),""))</f>
        <v/>
      </c>
      <c r="X8" s="13">
        <f>IF(OR($C8="",$E8=""),"",IF(AND($C8&lt;=X$5+6,$E8&gt;=X$5),IF(X$5&lt;$C8+($E8-$C8)*N($F8),2,1),""))</f>
        <v/>
      </c>
      <c r="Y8" s="13">
        <f>IF(OR($C8="",$E8=""),"",IF(AND($C8&lt;=Y$5+6,$E8&gt;=Y$5),IF(Y$5&lt;$C8+($E8-$C8)*N($F8),2,1),""))</f>
        <v/>
      </c>
      <c r="Z8" s="13">
        <f>IF(OR($C8="",$E8=""),"",IF(AND($C8&lt;=Z$5+6,$E8&gt;=Z$5),IF(Z$5&lt;$C8+($E8-$C8)*N($F8),2,1),""))</f>
        <v/>
      </c>
      <c r="AA8" s="13">
        <f>IF(OR($C8="",$E8=""),"",IF(AND($C8&lt;=AA$5+6,$E8&gt;=AA$5),IF(AA$5&lt;$C8+($E8-$C8)*N($F8),2,1),""))</f>
        <v/>
      </c>
      <c r="AB8" s="13">
        <f>IF(OR($C8="",$E8=""),"",IF(AND($C8&lt;=AB$5+6,$E8&gt;=AB$5),IF(AB$5&lt;$C8+($E8-$C8)*N($F8),2,1),""))</f>
        <v/>
      </c>
      <c r="AC8" s="13">
        <f>IF(OR($C8="",$E8=""),"",IF(AND($C8&lt;=AC$5+6,$E8&gt;=AC$5),IF(AC$5&lt;$C8+($E8-$C8)*N($F8),2,1),""))</f>
        <v/>
      </c>
      <c r="AD8" s="13">
        <f>IF(OR($C8="",$E8=""),"",IF(AND($C8&lt;=AD$5+6,$E8&gt;=AD$5),IF(AD$5&lt;$C8+($E8-$C8)*N($F8),2,1),""))</f>
        <v/>
      </c>
      <c r="AE8" s="13">
        <f>IF(OR($C8="",$E8=""),"",IF(AND($C8&lt;=AE$5+6,$E8&gt;=AE$5),IF(AE$5&lt;$C8+($E8-$C8)*N($F8),2,1),""))</f>
        <v/>
      </c>
      <c r="AF8" s="13">
        <f>IF(OR($C8="",$E8=""),"",IF(AND($C8&lt;=AF$5+6,$E8&gt;=AF$5),IF(AF$5&lt;$C8+($E8-$C8)*N($F8),2,1),""))</f>
        <v/>
      </c>
      <c r="AG8" s="13">
        <f>IF(OR($C8="",$E8=""),"",IF(AND($C8&lt;=AG$5+6,$E8&gt;=AG$5),IF(AG$5&lt;$C8+($E8-$C8)*N($F8),2,1),""))</f>
        <v/>
      </c>
    </row>
    <row r="9">
      <c r="A9" s="9" t="inlineStr">
        <is>
          <t>Map current processes and reports</t>
        </is>
      </c>
      <c r="B9" s="9" t="inlineStr">
        <is>
          <t>Finance manager</t>
        </is>
      </c>
      <c r="C9" s="10" t="n">
        <v>46349</v>
      </c>
      <c r="D9" s="9" t="n">
        <v>10</v>
      </c>
      <c r="E9" s="11">
        <f>IF(OR(C9="",D9=""),"",WORKDAY(C9,D9-1))</f>
        <v/>
      </c>
      <c r="F9" s="12" t="n">
        <v>0.2</v>
      </c>
      <c r="G9">
        <f>IF(A9="","",IF(F9&gt;=1,"Done",IF(AND(E9&lt;&gt;"",E9&lt;TODAY()),"Late",IF(AND(C9&lt;&gt;"",C9&lt;=TODAY()),"In progress","Not started"))))</f>
        <v/>
      </c>
      <c r="H9" s="13">
        <f>IF(OR($C9="",$E9=""),"",IF(AND($C9&lt;=H$5+6,$E9&gt;=H$5),IF(H$5&lt;$C9+($E9-$C9)*N($F9),2,1),""))</f>
        <v/>
      </c>
      <c r="I9" s="13">
        <f>IF(OR($C9="",$E9=""),"",IF(AND($C9&lt;=I$5+6,$E9&gt;=I$5),IF(I$5&lt;$C9+($E9-$C9)*N($F9),2,1),""))</f>
        <v/>
      </c>
      <c r="J9" s="13">
        <f>IF(OR($C9="",$E9=""),"",IF(AND($C9&lt;=J$5+6,$E9&gt;=J$5),IF(J$5&lt;$C9+($E9-$C9)*N($F9),2,1),""))</f>
        <v/>
      </c>
      <c r="K9" s="13">
        <f>IF(OR($C9="",$E9=""),"",IF(AND($C9&lt;=K$5+6,$E9&gt;=K$5),IF(K$5&lt;$C9+($E9-$C9)*N($F9),2,1),""))</f>
        <v/>
      </c>
      <c r="L9" s="13">
        <f>IF(OR($C9="",$E9=""),"",IF(AND($C9&lt;=L$5+6,$E9&gt;=L$5),IF(L$5&lt;$C9+($E9-$C9)*N($F9),2,1),""))</f>
        <v/>
      </c>
      <c r="M9" s="13">
        <f>IF(OR($C9="",$E9=""),"",IF(AND($C9&lt;=M$5+6,$E9&gt;=M$5),IF(M$5&lt;$C9+($E9-$C9)*N($F9),2,1),""))</f>
        <v/>
      </c>
      <c r="N9" s="13">
        <f>IF(OR($C9="",$E9=""),"",IF(AND($C9&lt;=N$5+6,$E9&gt;=N$5),IF(N$5&lt;$C9+($E9-$C9)*N($F9),2,1),""))</f>
        <v/>
      </c>
      <c r="O9" s="13">
        <f>IF(OR($C9="",$E9=""),"",IF(AND($C9&lt;=O$5+6,$E9&gt;=O$5),IF(O$5&lt;$C9+($E9-$C9)*N($F9),2,1),""))</f>
        <v/>
      </c>
      <c r="P9" s="13">
        <f>IF(OR($C9="",$E9=""),"",IF(AND($C9&lt;=P$5+6,$E9&gt;=P$5),IF(P$5&lt;$C9+($E9-$C9)*N($F9),2,1),""))</f>
        <v/>
      </c>
      <c r="Q9" s="13">
        <f>IF(OR($C9="",$E9=""),"",IF(AND($C9&lt;=Q$5+6,$E9&gt;=Q$5),IF(Q$5&lt;$C9+($E9-$C9)*N($F9),2,1),""))</f>
        <v/>
      </c>
      <c r="R9" s="13">
        <f>IF(OR($C9="",$E9=""),"",IF(AND($C9&lt;=R$5+6,$E9&gt;=R$5),IF(R$5&lt;$C9+($E9-$C9)*N($F9),2,1),""))</f>
        <v/>
      </c>
      <c r="S9" s="13">
        <f>IF(OR($C9="",$E9=""),"",IF(AND($C9&lt;=S$5+6,$E9&gt;=S$5),IF(S$5&lt;$C9+($E9-$C9)*N($F9),2,1),""))</f>
        <v/>
      </c>
      <c r="T9" s="13">
        <f>IF(OR($C9="",$E9=""),"",IF(AND($C9&lt;=T$5+6,$E9&gt;=T$5),IF(T$5&lt;$C9+($E9-$C9)*N($F9),2,1),""))</f>
        <v/>
      </c>
      <c r="U9" s="13">
        <f>IF(OR($C9="",$E9=""),"",IF(AND($C9&lt;=U$5+6,$E9&gt;=U$5),IF(U$5&lt;$C9+($E9-$C9)*N($F9),2,1),""))</f>
        <v/>
      </c>
      <c r="V9" s="13">
        <f>IF(OR($C9="",$E9=""),"",IF(AND($C9&lt;=V$5+6,$E9&gt;=V$5),IF(V$5&lt;$C9+($E9-$C9)*N($F9),2,1),""))</f>
        <v/>
      </c>
      <c r="W9" s="13">
        <f>IF(OR($C9="",$E9=""),"",IF(AND($C9&lt;=W$5+6,$E9&gt;=W$5),IF(W$5&lt;$C9+($E9-$C9)*N($F9),2,1),""))</f>
        <v/>
      </c>
      <c r="X9" s="13">
        <f>IF(OR($C9="",$E9=""),"",IF(AND($C9&lt;=X$5+6,$E9&gt;=X$5),IF(X$5&lt;$C9+($E9-$C9)*N($F9),2,1),""))</f>
        <v/>
      </c>
      <c r="Y9" s="13">
        <f>IF(OR($C9="",$E9=""),"",IF(AND($C9&lt;=Y$5+6,$E9&gt;=Y$5),IF(Y$5&lt;$C9+($E9-$C9)*N($F9),2,1),""))</f>
        <v/>
      </c>
      <c r="Z9" s="13">
        <f>IF(OR($C9="",$E9=""),"",IF(AND($C9&lt;=Z$5+6,$E9&gt;=Z$5),IF(Z$5&lt;$C9+($E9-$C9)*N($F9),2,1),""))</f>
        <v/>
      </c>
      <c r="AA9" s="13">
        <f>IF(OR($C9="",$E9=""),"",IF(AND($C9&lt;=AA$5+6,$E9&gt;=AA$5),IF(AA$5&lt;$C9+($E9-$C9)*N($F9),2,1),""))</f>
        <v/>
      </c>
      <c r="AB9" s="13">
        <f>IF(OR($C9="",$E9=""),"",IF(AND($C9&lt;=AB$5+6,$E9&gt;=AB$5),IF(AB$5&lt;$C9+($E9-$C9)*N($F9),2,1),""))</f>
        <v/>
      </c>
      <c r="AC9" s="13">
        <f>IF(OR($C9="",$E9=""),"",IF(AND($C9&lt;=AC$5+6,$E9&gt;=AC$5),IF(AC$5&lt;$C9+($E9-$C9)*N($F9),2,1),""))</f>
        <v/>
      </c>
      <c r="AD9" s="13">
        <f>IF(OR($C9="",$E9=""),"",IF(AND($C9&lt;=AD$5+6,$E9&gt;=AD$5),IF(AD$5&lt;$C9+($E9-$C9)*N($F9),2,1),""))</f>
        <v/>
      </c>
      <c r="AE9" s="13">
        <f>IF(OR($C9="",$E9=""),"",IF(AND($C9&lt;=AE$5+6,$E9&gt;=AE$5),IF(AE$5&lt;$C9+($E9-$C9)*N($F9),2,1),""))</f>
        <v/>
      </c>
      <c r="AF9" s="13">
        <f>IF(OR($C9="",$E9=""),"",IF(AND($C9&lt;=AF$5+6,$E9&gt;=AF$5),IF(AF$5&lt;$C9+($E9-$C9)*N($F9),2,1),""))</f>
        <v/>
      </c>
      <c r="AG9" s="13">
        <f>IF(OR($C9="",$E9=""),"",IF(AND($C9&lt;=AG$5+6,$E9&gt;=AG$5),IF(AG$5&lt;$C9+($E9-$C9)*N($F9),2,1),""))</f>
        <v/>
      </c>
    </row>
    <row r="10">
      <c r="A10" s="9" t="inlineStr">
        <is>
          <t>Clean supplier and customer records</t>
        </is>
      </c>
      <c r="B10" s="9" t="inlineStr">
        <is>
          <t>Accounts assistant</t>
        </is>
      </c>
      <c r="C10" s="10" t="n">
        <v>46356</v>
      </c>
      <c r="D10" s="9" t="n">
        <v>15</v>
      </c>
      <c r="E10" s="11">
        <f>IF(OR(C10="",D10=""),"",WORKDAY(C10,D10-1))</f>
        <v/>
      </c>
      <c r="F10" s="12" t="n">
        <v>0</v>
      </c>
      <c r="G10">
        <f>IF(A10="","",IF(F10&gt;=1,"Done",IF(AND(E10&lt;&gt;"",E10&lt;TODAY()),"Late",IF(AND(C10&lt;&gt;"",C10&lt;=TODAY()),"In progress","Not started"))))</f>
        <v/>
      </c>
      <c r="H10" s="13">
        <f>IF(OR($C10="",$E10=""),"",IF(AND($C10&lt;=H$5+6,$E10&gt;=H$5),IF(H$5&lt;$C10+($E10-$C10)*N($F10),2,1),""))</f>
        <v/>
      </c>
      <c r="I10" s="13">
        <f>IF(OR($C10="",$E10=""),"",IF(AND($C10&lt;=I$5+6,$E10&gt;=I$5),IF(I$5&lt;$C10+($E10-$C10)*N($F10),2,1),""))</f>
        <v/>
      </c>
      <c r="J10" s="13">
        <f>IF(OR($C10="",$E10=""),"",IF(AND($C10&lt;=J$5+6,$E10&gt;=J$5),IF(J$5&lt;$C10+($E10-$C10)*N($F10),2,1),""))</f>
        <v/>
      </c>
      <c r="K10" s="13">
        <f>IF(OR($C10="",$E10=""),"",IF(AND($C10&lt;=K$5+6,$E10&gt;=K$5),IF(K$5&lt;$C10+($E10-$C10)*N($F10),2,1),""))</f>
        <v/>
      </c>
      <c r="L10" s="13">
        <f>IF(OR($C10="",$E10=""),"",IF(AND($C10&lt;=L$5+6,$E10&gt;=L$5),IF(L$5&lt;$C10+($E10-$C10)*N($F10),2,1),""))</f>
        <v/>
      </c>
      <c r="M10" s="13">
        <f>IF(OR($C10="",$E10=""),"",IF(AND($C10&lt;=M$5+6,$E10&gt;=M$5),IF(M$5&lt;$C10+($E10-$C10)*N($F10),2,1),""))</f>
        <v/>
      </c>
      <c r="N10" s="13">
        <f>IF(OR($C10="",$E10=""),"",IF(AND($C10&lt;=N$5+6,$E10&gt;=N$5),IF(N$5&lt;$C10+($E10-$C10)*N($F10),2,1),""))</f>
        <v/>
      </c>
      <c r="O10" s="13">
        <f>IF(OR($C10="",$E10=""),"",IF(AND($C10&lt;=O$5+6,$E10&gt;=O$5),IF(O$5&lt;$C10+($E10-$C10)*N($F10),2,1),""))</f>
        <v/>
      </c>
      <c r="P10" s="13">
        <f>IF(OR($C10="",$E10=""),"",IF(AND($C10&lt;=P$5+6,$E10&gt;=P$5),IF(P$5&lt;$C10+($E10-$C10)*N($F10),2,1),""))</f>
        <v/>
      </c>
      <c r="Q10" s="13">
        <f>IF(OR($C10="",$E10=""),"",IF(AND($C10&lt;=Q$5+6,$E10&gt;=Q$5),IF(Q$5&lt;$C10+($E10-$C10)*N($F10),2,1),""))</f>
        <v/>
      </c>
      <c r="R10" s="13">
        <f>IF(OR($C10="",$E10=""),"",IF(AND($C10&lt;=R$5+6,$E10&gt;=R$5),IF(R$5&lt;$C10+($E10-$C10)*N($F10),2,1),""))</f>
        <v/>
      </c>
      <c r="S10" s="13">
        <f>IF(OR($C10="",$E10=""),"",IF(AND($C10&lt;=S$5+6,$E10&gt;=S$5),IF(S$5&lt;$C10+($E10-$C10)*N($F10),2,1),""))</f>
        <v/>
      </c>
      <c r="T10" s="13">
        <f>IF(OR($C10="",$E10=""),"",IF(AND($C10&lt;=T$5+6,$E10&gt;=T$5),IF(T$5&lt;$C10+($E10-$C10)*N($F10),2,1),""))</f>
        <v/>
      </c>
      <c r="U10" s="13">
        <f>IF(OR($C10="",$E10=""),"",IF(AND($C10&lt;=U$5+6,$E10&gt;=U$5),IF(U$5&lt;$C10+($E10-$C10)*N($F10),2,1),""))</f>
        <v/>
      </c>
      <c r="V10" s="13">
        <f>IF(OR($C10="",$E10=""),"",IF(AND($C10&lt;=V$5+6,$E10&gt;=V$5),IF(V$5&lt;$C10+($E10-$C10)*N($F10),2,1),""))</f>
        <v/>
      </c>
      <c r="W10" s="13">
        <f>IF(OR($C10="",$E10=""),"",IF(AND($C10&lt;=W$5+6,$E10&gt;=W$5),IF(W$5&lt;$C10+($E10-$C10)*N($F10),2,1),""))</f>
        <v/>
      </c>
      <c r="X10" s="13">
        <f>IF(OR($C10="",$E10=""),"",IF(AND($C10&lt;=X$5+6,$E10&gt;=X$5),IF(X$5&lt;$C10+($E10-$C10)*N($F10),2,1),""))</f>
        <v/>
      </c>
      <c r="Y10" s="13">
        <f>IF(OR($C10="",$E10=""),"",IF(AND($C10&lt;=Y$5+6,$E10&gt;=Y$5),IF(Y$5&lt;$C10+($E10-$C10)*N($F10),2,1),""))</f>
        <v/>
      </c>
      <c r="Z10" s="13">
        <f>IF(OR($C10="",$E10=""),"",IF(AND($C10&lt;=Z$5+6,$E10&gt;=Z$5),IF(Z$5&lt;$C10+($E10-$C10)*N($F10),2,1),""))</f>
        <v/>
      </c>
      <c r="AA10" s="13">
        <f>IF(OR($C10="",$E10=""),"",IF(AND($C10&lt;=AA$5+6,$E10&gt;=AA$5),IF(AA$5&lt;$C10+($E10-$C10)*N($F10),2,1),""))</f>
        <v/>
      </c>
      <c r="AB10" s="13">
        <f>IF(OR($C10="",$E10=""),"",IF(AND($C10&lt;=AB$5+6,$E10&gt;=AB$5),IF(AB$5&lt;$C10+($E10-$C10)*N($F10),2,1),""))</f>
        <v/>
      </c>
      <c r="AC10" s="13">
        <f>IF(OR($C10="",$E10=""),"",IF(AND($C10&lt;=AC$5+6,$E10&gt;=AC$5),IF(AC$5&lt;$C10+($E10-$C10)*N($F10),2,1),""))</f>
        <v/>
      </c>
      <c r="AD10" s="13">
        <f>IF(OR($C10="",$E10=""),"",IF(AND($C10&lt;=AD$5+6,$E10&gt;=AD$5),IF(AD$5&lt;$C10+($E10-$C10)*N($F10),2,1),""))</f>
        <v/>
      </c>
      <c r="AE10" s="13">
        <f>IF(OR($C10="",$E10=""),"",IF(AND($C10&lt;=AE$5+6,$E10&gt;=AE$5),IF(AE$5&lt;$C10+($E10-$C10)*N($F10),2,1),""))</f>
        <v/>
      </c>
      <c r="AF10" s="13">
        <f>IF(OR($C10="",$E10=""),"",IF(AND($C10&lt;=AF$5+6,$E10&gt;=AF$5),IF(AF$5&lt;$C10+($E10-$C10)*N($F10),2,1),""))</f>
        <v/>
      </c>
      <c r="AG10" s="13">
        <f>IF(OR($C10="",$E10=""),"",IF(AND($C10&lt;=AG$5+6,$E10&gt;=AG$5),IF(AG$5&lt;$C10+($E10-$C10)*N($F10),2,1),""))</f>
        <v/>
      </c>
    </row>
    <row r="11">
      <c r="A11" s="9" t="inlineStr">
        <is>
          <t>Configure chart of accounts</t>
        </is>
      </c>
      <c r="B11" s="9" t="inlineStr">
        <is>
          <t>Implementation partner</t>
        </is>
      </c>
      <c r="C11" s="10" t="n">
        <v>46363</v>
      </c>
      <c r="D11" s="9" t="n">
        <v>10</v>
      </c>
      <c r="E11" s="11">
        <f>IF(OR(C11="",D11=""),"",WORKDAY(C11,D11-1))</f>
        <v/>
      </c>
      <c r="F11" s="12" t="n">
        <v>0</v>
      </c>
      <c r="G11">
        <f>IF(A11="","",IF(F11&gt;=1,"Done",IF(AND(E11&lt;&gt;"",E11&lt;TODAY()),"Late",IF(AND(C11&lt;&gt;"",C11&lt;=TODAY()),"In progress","Not started"))))</f>
        <v/>
      </c>
      <c r="H11" s="13">
        <f>IF(OR($C11="",$E11=""),"",IF(AND($C11&lt;=H$5+6,$E11&gt;=H$5),IF(H$5&lt;$C11+($E11-$C11)*N($F11),2,1),""))</f>
        <v/>
      </c>
      <c r="I11" s="13">
        <f>IF(OR($C11="",$E11=""),"",IF(AND($C11&lt;=I$5+6,$E11&gt;=I$5),IF(I$5&lt;$C11+($E11-$C11)*N($F11),2,1),""))</f>
        <v/>
      </c>
      <c r="J11" s="13">
        <f>IF(OR($C11="",$E11=""),"",IF(AND($C11&lt;=J$5+6,$E11&gt;=J$5),IF(J$5&lt;$C11+($E11-$C11)*N($F11),2,1),""))</f>
        <v/>
      </c>
      <c r="K11" s="13">
        <f>IF(OR($C11="",$E11=""),"",IF(AND($C11&lt;=K$5+6,$E11&gt;=K$5),IF(K$5&lt;$C11+($E11-$C11)*N($F11),2,1),""))</f>
        <v/>
      </c>
      <c r="L11" s="13">
        <f>IF(OR($C11="",$E11=""),"",IF(AND($C11&lt;=L$5+6,$E11&gt;=L$5),IF(L$5&lt;$C11+($E11-$C11)*N($F11),2,1),""))</f>
        <v/>
      </c>
      <c r="M11" s="13">
        <f>IF(OR($C11="",$E11=""),"",IF(AND($C11&lt;=M$5+6,$E11&gt;=M$5),IF(M$5&lt;$C11+($E11-$C11)*N($F11),2,1),""))</f>
        <v/>
      </c>
      <c r="N11" s="13">
        <f>IF(OR($C11="",$E11=""),"",IF(AND($C11&lt;=N$5+6,$E11&gt;=N$5),IF(N$5&lt;$C11+($E11-$C11)*N($F11),2,1),""))</f>
        <v/>
      </c>
      <c r="O11" s="13">
        <f>IF(OR($C11="",$E11=""),"",IF(AND($C11&lt;=O$5+6,$E11&gt;=O$5),IF(O$5&lt;$C11+($E11-$C11)*N($F11),2,1),""))</f>
        <v/>
      </c>
      <c r="P11" s="13">
        <f>IF(OR($C11="",$E11=""),"",IF(AND($C11&lt;=P$5+6,$E11&gt;=P$5),IF(P$5&lt;$C11+($E11-$C11)*N($F11),2,1),""))</f>
        <v/>
      </c>
      <c r="Q11" s="13">
        <f>IF(OR($C11="",$E11=""),"",IF(AND($C11&lt;=Q$5+6,$E11&gt;=Q$5),IF(Q$5&lt;$C11+($E11-$C11)*N($F11),2,1),""))</f>
        <v/>
      </c>
      <c r="R11" s="13">
        <f>IF(OR($C11="",$E11=""),"",IF(AND($C11&lt;=R$5+6,$E11&gt;=R$5),IF(R$5&lt;$C11+($E11-$C11)*N($F11),2,1),""))</f>
        <v/>
      </c>
      <c r="S11" s="13">
        <f>IF(OR($C11="",$E11=""),"",IF(AND($C11&lt;=S$5+6,$E11&gt;=S$5),IF(S$5&lt;$C11+($E11-$C11)*N($F11),2,1),""))</f>
        <v/>
      </c>
      <c r="T11" s="13">
        <f>IF(OR($C11="",$E11=""),"",IF(AND($C11&lt;=T$5+6,$E11&gt;=T$5),IF(T$5&lt;$C11+($E11-$C11)*N($F11),2,1),""))</f>
        <v/>
      </c>
      <c r="U11" s="13">
        <f>IF(OR($C11="",$E11=""),"",IF(AND($C11&lt;=U$5+6,$E11&gt;=U$5),IF(U$5&lt;$C11+($E11-$C11)*N($F11),2,1),""))</f>
        <v/>
      </c>
      <c r="V11" s="13">
        <f>IF(OR($C11="",$E11=""),"",IF(AND($C11&lt;=V$5+6,$E11&gt;=V$5),IF(V$5&lt;$C11+($E11-$C11)*N($F11),2,1),""))</f>
        <v/>
      </c>
      <c r="W11" s="13">
        <f>IF(OR($C11="",$E11=""),"",IF(AND($C11&lt;=W$5+6,$E11&gt;=W$5),IF(W$5&lt;$C11+($E11-$C11)*N($F11),2,1),""))</f>
        <v/>
      </c>
      <c r="X11" s="13">
        <f>IF(OR($C11="",$E11=""),"",IF(AND($C11&lt;=X$5+6,$E11&gt;=X$5),IF(X$5&lt;$C11+($E11-$C11)*N($F11),2,1),""))</f>
        <v/>
      </c>
      <c r="Y11" s="13">
        <f>IF(OR($C11="",$E11=""),"",IF(AND($C11&lt;=Y$5+6,$E11&gt;=Y$5),IF(Y$5&lt;$C11+($E11-$C11)*N($F11),2,1),""))</f>
        <v/>
      </c>
      <c r="Z11" s="13">
        <f>IF(OR($C11="",$E11=""),"",IF(AND($C11&lt;=Z$5+6,$E11&gt;=Z$5),IF(Z$5&lt;$C11+($E11-$C11)*N($F11),2,1),""))</f>
        <v/>
      </c>
      <c r="AA11" s="13">
        <f>IF(OR($C11="",$E11=""),"",IF(AND($C11&lt;=AA$5+6,$E11&gt;=AA$5),IF(AA$5&lt;$C11+($E11-$C11)*N($F11),2,1),""))</f>
        <v/>
      </c>
      <c r="AB11" s="13">
        <f>IF(OR($C11="",$E11=""),"",IF(AND($C11&lt;=AB$5+6,$E11&gt;=AB$5),IF(AB$5&lt;$C11+($E11-$C11)*N($F11),2,1),""))</f>
        <v/>
      </c>
      <c r="AC11" s="13">
        <f>IF(OR($C11="",$E11=""),"",IF(AND($C11&lt;=AC$5+6,$E11&gt;=AC$5),IF(AC$5&lt;$C11+($E11-$C11)*N($F11),2,1),""))</f>
        <v/>
      </c>
      <c r="AD11" s="13">
        <f>IF(OR($C11="",$E11=""),"",IF(AND($C11&lt;=AD$5+6,$E11&gt;=AD$5),IF(AD$5&lt;$C11+($E11-$C11)*N($F11),2,1),""))</f>
        <v/>
      </c>
      <c r="AE11" s="13">
        <f>IF(OR($C11="",$E11=""),"",IF(AND($C11&lt;=AE$5+6,$E11&gt;=AE$5),IF(AE$5&lt;$C11+($E11-$C11)*N($F11),2,1),""))</f>
        <v/>
      </c>
      <c r="AF11" s="13">
        <f>IF(OR($C11="",$E11=""),"",IF(AND($C11&lt;=AF$5+6,$E11&gt;=AF$5),IF(AF$5&lt;$C11+($E11-$C11)*N($F11),2,1),""))</f>
        <v/>
      </c>
      <c r="AG11" s="13">
        <f>IF(OR($C11="",$E11=""),"",IF(AND($C11&lt;=AG$5+6,$E11&gt;=AG$5),IF(AG$5&lt;$C11+($E11-$C11)*N($F11),2,1),""))</f>
        <v/>
      </c>
    </row>
    <row r="12">
      <c r="A12" s="9" t="inlineStr">
        <is>
          <t>Migrate opening balances</t>
        </is>
      </c>
      <c r="B12" s="9" t="inlineStr">
        <is>
          <t>Finance manager</t>
        </is>
      </c>
      <c r="C12" s="10" t="n">
        <v>46391</v>
      </c>
      <c r="D12" s="9" t="n">
        <v>5</v>
      </c>
      <c r="E12" s="11">
        <f>IF(OR(C12="",D12=""),"",WORKDAY(C12,D12-1))</f>
        <v/>
      </c>
      <c r="F12" s="12" t="n">
        <v>0</v>
      </c>
      <c r="G12">
        <f>IF(A12="","",IF(F12&gt;=1,"Done",IF(AND(E12&lt;&gt;"",E12&lt;TODAY()),"Late",IF(AND(C12&lt;&gt;"",C12&lt;=TODAY()),"In progress","Not started"))))</f>
        <v/>
      </c>
      <c r="H12" s="13">
        <f>IF(OR($C12="",$E12=""),"",IF(AND($C12&lt;=H$5+6,$E12&gt;=H$5),IF(H$5&lt;$C12+($E12-$C12)*N($F12),2,1),""))</f>
        <v/>
      </c>
      <c r="I12" s="13">
        <f>IF(OR($C12="",$E12=""),"",IF(AND($C12&lt;=I$5+6,$E12&gt;=I$5),IF(I$5&lt;$C12+($E12-$C12)*N($F12),2,1),""))</f>
        <v/>
      </c>
      <c r="J12" s="13">
        <f>IF(OR($C12="",$E12=""),"",IF(AND($C12&lt;=J$5+6,$E12&gt;=J$5),IF(J$5&lt;$C12+($E12-$C12)*N($F12),2,1),""))</f>
        <v/>
      </c>
      <c r="K12" s="13">
        <f>IF(OR($C12="",$E12=""),"",IF(AND($C12&lt;=K$5+6,$E12&gt;=K$5),IF(K$5&lt;$C12+($E12-$C12)*N($F12),2,1),""))</f>
        <v/>
      </c>
      <c r="L12" s="13">
        <f>IF(OR($C12="",$E12=""),"",IF(AND($C12&lt;=L$5+6,$E12&gt;=L$5),IF(L$5&lt;$C12+($E12-$C12)*N($F12),2,1),""))</f>
        <v/>
      </c>
      <c r="M12" s="13">
        <f>IF(OR($C12="",$E12=""),"",IF(AND($C12&lt;=M$5+6,$E12&gt;=M$5),IF(M$5&lt;$C12+($E12-$C12)*N($F12),2,1),""))</f>
        <v/>
      </c>
      <c r="N12" s="13">
        <f>IF(OR($C12="",$E12=""),"",IF(AND($C12&lt;=N$5+6,$E12&gt;=N$5),IF(N$5&lt;$C12+($E12-$C12)*N($F12),2,1),""))</f>
        <v/>
      </c>
      <c r="O12" s="13">
        <f>IF(OR($C12="",$E12=""),"",IF(AND($C12&lt;=O$5+6,$E12&gt;=O$5),IF(O$5&lt;$C12+($E12-$C12)*N($F12),2,1),""))</f>
        <v/>
      </c>
      <c r="P12" s="13">
        <f>IF(OR($C12="",$E12=""),"",IF(AND($C12&lt;=P$5+6,$E12&gt;=P$5),IF(P$5&lt;$C12+($E12-$C12)*N($F12),2,1),""))</f>
        <v/>
      </c>
      <c r="Q12" s="13">
        <f>IF(OR($C12="",$E12=""),"",IF(AND($C12&lt;=Q$5+6,$E12&gt;=Q$5),IF(Q$5&lt;$C12+($E12-$C12)*N($F12),2,1),""))</f>
        <v/>
      </c>
      <c r="R12" s="13">
        <f>IF(OR($C12="",$E12=""),"",IF(AND($C12&lt;=R$5+6,$E12&gt;=R$5),IF(R$5&lt;$C12+($E12-$C12)*N($F12),2,1),""))</f>
        <v/>
      </c>
      <c r="S12" s="13">
        <f>IF(OR($C12="",$E12=""),"",IF(AND($C12&lt;=S$5+6,$E12&gt;=S$5),IF(S$5&lt;$C12+($E12-$C12)*N($F12),2,1),""))</f>
        <v/>
      </c>
      <c r="T12" s="13">
        <f>IF(OR($C12="",$E12=""),"",IF(AND($C12&lt;=T$5+6,$E12&gt;=T$5),IF(T$5&lt;$C12+($E12-$C12)*N($F12),2,1),""))</f>
        <v/>
      </c>
      <c r="U12" s="13">
        <f>IF(OR($C12="",$E12=""),"",IF(AND($C12&lt;=U$5+6,$E12&gt;=U$5),IF(U$5&lt;$C12+($E12-$C12)*N($F12),2,1),""))</f>
        <v/>
      </c>
      <c r="V12" s="13">
        <f>IF(OR($C12="",$E12=""),"",IF(AND($C12&lt;=V$5+6,$E12&gt;=V$5),IF(V$5&lt;$C12+($E12-$C12)*N($F12),2,1),""))</f>
        <v/>
      </c>
      <c r="W12" s="13">
        <f>IF(OR($C12="",$E12=""),"",IF(AND($C12&lt;=W$5+6,$E12&gt;=W$5),IF(W$5&lt;$C12+($E12-$C12)*N($F12),2,1),""))</f>
        <v/>
      </c>
      <c r="X12" s="13">
        <f>IF(OR($C12="",$E12=""),"",IF(AND($C12&lt;=X$5+6,$E12&gt;=X$5),IF(X$5&lt;$C12+($E12-$C12)*N($F12),2,1),""))</f>
        <v/>
      </c>
      <c r="Y12" s="13">
        <f>IF(OR($C12="",$E12=""),"",IF(AND($C12&lt;=Y$5+6,$E12&gt;=Y$5),IF(Y$5&lt;$C12+($E12-$C12)*N($F12),2,1),""))</f>
        <v/>
      </c>
      <c r="Z12" s="13">
        <f>IF(OR($C12="",$E12=""),"",IF(AND($C12&lt;=Z$5+6,$E12&gt;=Z$5),IF(Z$5&lt;$C12+($E12-$C12)*N($F12),2,1),""))</f>
        <v/>
      </c>
      <c r="AA12" s="13">
        <f>IF(OR($C12="",$E12=""),"",IF(AND($C12&lt;=AA$5+6,$E12&gt;=AA$5),IF(AA$5&lt;$C12+($E12-$C12)*N($F12),2,1),""))</f>
        <v/>
      </c>
      <c r="AB12" s="13">
        <f>IF(OR($C12="",$E12=""),"",IF(AND($C12&lt;=AB$5+6,$E12&gt;=AB$5),IF(AB$5&lt;$C12+($E12-$C12)*N($F12),2,1),""))</f>
        <v/>
      </c>
      <c r="AC12" s="13">
        <f>IF(OR($C12="",$E12=""),"",IF(AND($C12&lt;=AC$5+6,$E12&gt;=AC$5),IF(AC$5&lt;$C12+($E12-$C12)*N($F12),2,1),""))</f>
        <v/>
      </c>
      <c r="AD12" s="13">
        <f>IF(OR($C12="",$E12=""),"",IF(AND($C12&lt;=AD$5+6,$E12&gt;=AD$5),IF(AD$5&lt;$C12+($E12-$C12)*N($F12),2,1),""))</f>
        <v/>
      </c>
      <c r="AE12" s="13">
        <f>IF(OR($C12="",$E12=""),"",IF(AND($C12&lt;=AE$5+6,$E12&gt;=AE$5),IF(AE$5&lt;$C12+($E12-$C12)*N($F12),2,1),""))</f>
        <v/>
      </c>
      <c r="AF12" s="13">
        <f>IF(OR($C12="",$E12=""),"",IF(AND($C12&lt;=AF$5+6,$E12&gt;=AF$5),IF(AF$5&lt;$C12+($E12-$C12)*N($F12),2,1),""))</f>
        <v/>
      </c>
      <c r="AG12" s="13">
        <f>IF(OR($C12="",$E12=""),"",IF(AND($C12&lt;=AG$5+6,$E12&gt;=AG$5),IF(AG$5&lt;$C12+($E12-$C12)*N($F12),2,1),""))</f>
        <v/>
      </c>
    </row>
    <row r="13">
      <c r="A13" s="9" t="inlineStr">
        <is>
          <t>Train the finance team</t>
        </is>
      </c>
      <c r="B13" s="9" t="inlineStr">
        <is>
          <t>Implementation partner</t>
        </is>
      </c>
      <c r="C13" s="10" t="n">
        <v>46398</v>
      </c>
      <c r="D13" s="9" t="n">
        <v>5</v>
      </c>
      <c r="E13" s="11">
        <f>IF(OR(C13="",D13=""),"",WORKDAY(C13,D13-1))</f>
        <v/>
      </c>
      <c r="F13" s="12" t="n">
        <v>0</v>
      </c>
      <c r="G13">
        <f>IF(A13="","",IF(F13&gt;=1,"Done",IF(AND(E13&lt;&gt;"",E13&lt;TODAY()),"Late",IF(AND(C13&lt;&gt;"",C13&lt;=TODAY()),"In progress","Not started"))))</f>
        <v/>
      </c>
      <c r="H13" s="13">
        <f>IF(OR($C13="",$E13=""),"",IF(AND($C13&lt;=H$5+6,$E13&gt;=H$5),IF(H$5&lt;$C13+($E13-$C13)*N($F13),2,1),""))</f>
        <v/>
      </c>
      <c r="I13" s="13">
        <f>IF(OR($C13="",$E13=""),"",IF(AND($C13&lt;=I$5+6,$E13&gt;=I$5),IF(I$5&lt;$C13+($E13-$C13)*N($F13),2,1),""))</f>
        <v/>
      </c>
      <c r="J13" s="13">
        <f>IF(OR($C13="",$E13=""),"",IF(AND($C13&lt;=J$5+6,$E13&gt;=J$5),IF(J$5&lt;$C13+($E13-$C13)*N($F13),2,1),""))</f>
        <v/>
      </c>
      <c r="K13" s="13">
        <f>IF(OR($C13="",$E13=""),"",IF(AND($C13&lt;=K$5+6,$E13&gt;=K$5),IF(K$5&lt;$C13+($E13-$C13)*N($F13),2,1),""))</f>
        <v/>
      </c>
      <c r="L13" s="13">
        <f>IF(OR($C13="",$E13=""),"",IF(AND($C13&lt;=L$5+6,$E13&gt;=L$5),IF(L$5&lt;$C13+($E13-$C13)*N($F13),2,1),""))</f>
        <v/>
      </c>
      <c r="M13" s="13">
        <f>IF(OR($C13="",$E13=""),"",IF(AND($C13&lt;=M$5+6,$E13&gt;=M$5),IF(M$5&lt;$C13+($E13-$C13)*N($F13),2,1),""))</f>
        <v/>
      </c>
      <c r="N13" s="13">
        <f>IF(OR($C13="",$E13=""),"",IF(AND($C13&lt;=N$5+6,$E13&gt;=N$5),IF(N$5&lt;$C13+($E13-$C13)*N($F13),2,1),""))</f>
        <v/>
      </c>
      <c r="O13" s="13">
        <f>IF(OR($C13="",$E13=""),"",IF(AND($C13&lt;=O$5+6,$E13&gt;=O$5),IF(O$5&lt;$C13+($E13-$C13)*N($F13),2,1),""))</f>
        <v/>
      </c>
      <c r="P13" s="13">
        <f>IF(OR($C13="",$E13=""),"",IF(AND($C13&lt;=P$5+6,$E13&gt;=P$5),IF(P$5&lt;$C13+($E13-$C13)*N($F13),2,1),""))</f>
        <v/>
      </c>
      <c r="Q13" s="13">
        <f>IF(OR($C13="",$E13=""),"",IF(AND($C13&lt;=Q$5+6,$E13&gt;=Q$5),IF(Q$5&lt;$C13+($E13-$C13)*N($F13),2,1),""))</f>
        <v/>
      </c>
      <c r="R13" s="13">
        <f>IF(OR($C13="",$E13=""),"",IF(AND($C13&lt;=R$5+6,$E13&gt;=R$5),IF(R$5&lt;$C13+($E13-$C13)*N($F13),2,1),""))</f>
        <v/>
      </c>
      <c r="S13" s="13">
        <f>IF(OR($C13="",$E13=""),"",IF(AND($C13&lt;=S$5+6,$E13&gt;=S$5),IF(S$5&lt;$C13+($E13-$C13)*N($F13),2,1),""))</f>
        <v/>
      </c>
      <c r="T13" s="13">
        <f>IF(OR($C13="",$E13=""),"",IF(AND($C13&lt;=T$5+6,$E13&gt;=T$5),IF(T$5&lt;$C13+($E13-$C13)*N($F13),2,1),""))</f>
        <v/>
      </c>
      <c r="U13" s="13">
        <f>IF(OR($C13="",$E13=""),"",IF(AND($C13&lt;=U$5+6,$E13&gt;=U$5),IF(U$5&lt;$C13+($E13-$C13)*N($F13),2,1),""))</f>
        <v/>
      </c>
      <c r="V13" s="13">
        <f>IF(OR($C13="",$E13=""),"",IF(AND($C13&lt;=V$5+6,$E13&gt;=V$5),IF(V$5&lt;$C13+($E13-$C13)*N($F13),2,1),""))</f>
        <v/>
      </c>
      <c r="W13" s="13">
        <f>IF(OR($C13="",$E13=""),"",IF(AND($C13&lt;=W$5+6,$E13&gt;=W$5),IF(W$5&lt;$C13+($E13-$C13)*N($F13),2,1),""))</f>
        <v/>
      </c>
      <c r="X13" s="13">
        <f>IF(OR($C13="",$E13=""),"",IF(AND($C13&lt;=X$5+6,$E13&gt;=X$5),IF(X$5&lt;$C13+($E13-$C13)*N($F13),2,1),""))</f>
        <v/>
      </c>
      <c r="Y13" s="13">
        <f>IF(OR($C13="",$E13=""),"",IF(AND($C13&lt;=Y$5+6,$E13&gt;=Y$5),IF(Y$5&lt;$C13+($E13-$C13)*N($F13),2,1),""))</f>
        <v/>
      </c>
      <c r="Z13" s="13">
        <f>IF(OR($C13="",$E13=""),"",IF(AND($C13&lt;=Z$5+6,$E13&gt;=Z$5),IF(Z$5&lt;$C13+($E13-$C13)*N($F13),2,1),""))</f>
        <v/>
      </c>
      <c r="AA13" s="13">
        <f>IF(OR($C13="",$E13=""),"",IF(AND($C13&lt;=AA$5+6,$E13&gt;=AA$5),IF(AA$5&lt;$C13+($E13-$C13)*N($F13),2,1),""))</f>
        <v/>
      </c>
      <c r="AB13" s="13">
        <f>IF(OR($C13="",$E13=""),"",IF(AND($C13&lt;=AB$5+6,$E13&gt;=AB$5),IF(AB$5&lt;$C13+($E13-$C13)*N($F13),2,1),""))</f>
        <v/>
      </c>
      <c r="AC13" s="13">
        <f>IF(OR($C13="",$E13=""),"",IF(AND($C13&lt;=AC$5+6,$E13&gt;=AC$5),IF(AC$5&lt;$C13+($E13-$C13)*N($F13),2,1),""))</f>
        <v/>
      </c>
      <c r="AD13" s="13">
        <f>IF(OR($C13="",$E13=""),"",IF(AND($C13&lt;=AD$5+6,$E13&gt;=AD$5),IF(AD$5&lt;$C13+($E13-$C13)*N($F13),2,1),""))</f>
        <v/>
      </c>
      <c r="AE13" s="13">
        <f>IF(OR($C13="",$E13=""),"",IF(AND($C13&lt;=AE$5+6,$E13&gt;=AE$5),IF(AE$5&lt;$C13+($E13-$C13)*N($F13),2,1),""))</f>
        <v/>
      </c>
      <c r="AF13" s="13">
        <f>IF(OR($C13="",$E13=""),"",IF(AND($C13&lt;=AF$5+6,$E13&gt;=AF$5),IF(AF$5&lt;$C13+($E13-$C13)*N($F13),2,1),""))</f>
        <v/>
      </c>
      <c r="AG13" s="13">
        <f>IF(OR($C13="",$E13=""),"",IF(AND($C13&lt;=AG$5+6,$E13&gt;=AG$5),IF(AG$5&lt;$C13+($E13-$C13)*N($F13),2,1),""))</f>
        <v/>
      </c>
    </row>
    <row r="14">
      <c r="A14" s="9" t="inlineStr">
        <is>
          <t>Parallel run (old and new)</t>
        </is>
      </c>
      <c r="B14" s="9" t="inlineStr">
        <is>
          <t>Finance team</t>
        </is>
      </c>
      <c r="C14" s="10" t="n">
        <v>46405</v>
      </c>
      <c r="D14" s="9" t="n">
        <v>20</v>
      </c>
      <c r="E14" s="11">
        <f>IF(OR(C14="",D14=""),"",WORKDAY(C14,D14-1))</f>
        <v/>
      </c>
      <c r="F14" s="12" t="n">
        <v>0</v>
      </c>
      <c r="G14">
        <f>IF(A14="","",IF(F14&gt;=1,"Done",IF(AND(E14&lt;&gt;"",E14&lt;TODAY()),"Late",IF(AND(C14&lt;&gt;"",C14&lt;=TODAY()),"In progress","Not started"))))</f>
        <v/>
      </c>
      <c r="H14" s="13">
        <f>IF(OR($C14="",$E14=""),"",IF(AND($C14&lt;=H$5+6,$E14&gt;=H$5),IF(H$5&lt;$C14+($E14-$C14)*N($F14),2,1),""))</f>
        <v/>
      </c>
      <c r="I14" s="13">
        <f>IF(OR($C14="",$E14=""),"",IF(AND($C14&lt;=I$5+6,$E14&gt;=I$5),IF(I$5&lt;$C14+($E14-$C14)*N($F14),2,1),""))</f>
        <v/>
      </c>
      <c r="J14" s="13">
        <f>IF(OR($C14="",$E14=""),"",IF(AND($C14&lt;=J$5+6,$E14&gt;=J$5),IF(J$5&lt;$C14+($E14-$C14)*N($F14),2,1),""))</f>
        <v/>
      </c>
      <c r="K14" s="13">
        <f>IF(OR($C14="",$E14=""),"",IF(AND($C14&lt;=K$5+6,$E14&gt;=K$5),IF(K$5&lt;$C14+($E14-$C14)*N($F14),2,1),""))</f>
        <v/>
      </c>
      <c r="L14" s="13">
        <f>IF(OR($C14="",$E14=""),"",IF(AND($C14&lt;=L$5+6,$E14&gt;=L$5),IF(L$5&lt;$C14+($E14-$C14)*N($F14),2,1),""))</f>
        <v/>
      </c>
      <c r="M14" s="13">
        <f>IF(OR($C14="",$E14=""),"",IF(AND($C14&lt;=M$5+6,$E14&gt;=M$5),IF(M$5&lt;$C14+($E14-$C14)*N($F14),2,1),""))</f>
        <v/>
      </c>
      <c r="N14" s="13">
        <f>IF(OR($C14="",$E14=""),"",IF(AND($C14&lt;=N$5+6,$E14&gt;=N$5),IF(N$5&lt;$C14+($E14-$C14)*N($F14),2,1),""))</f>
        <v/>
      </c>
      <c r="O14" s="13">
        <f>IF(OR($C14="",$E14=""),"",IF(AND($C14&lt;=O$5+6,$E14&gt;=O$5),IF(O$5&lt;$C14+($E14-$C14)*N($F14),2,1),""))</f>
        <v/>
      </c>
      <c r="P14" s="13">
        <f>IF(OR($C14="",$E14=""),"",IF(AND($C14&lt;=P$5+6,$E14&gt;=P$5),IF(P$5&lt;$C14+($E14-$C14)*N($F14),2,1),""))</f>
        <v/>
      </c>
      <c r="Q14" s="13">
        <f>IF(OR($C14="",$E14=""),"",IF(AND($C14&lt;=Q$5+6,$E14&gt;=Q$5),IF(Q$5&lt;$C14+($E14-$C14)*N($F14),2,1),""))</f>
        <v/>
      </c>
      <c r="R14" s="13">
        <f>IF(OR($C14="",$E14=""),"",IF(AND($C14&lt;=R$5+6,$E14&gt;=R$5),IF(R$5&lt;$C14+($E14-$C14)*N($F14),2,1),""))</f>
        <v/>
      </c>
      <c r="S14" s="13">
        <f>IF(OR($C14="",$E14=""),"",IF(AND($C14&lt;=S$5+6,$E14&gt;=S$5),IF(S$5&lt;$C14+($E14-$C14)*N($F14),2,1),""))</f>
        <v/>
      </c>
      <c r="T14" s="13">
        <f>IF(OR($C14="",$E14=""),"",IF(AND($C14&lt;=T$5+6,$E14&gt;=T$5),IF(T$5&lt;$C14+($E14-$C14)*N($F14),2,1),""))</f>
        <v/>
      </c>
      <c r="U14" s="13">
        <f>IF(OR($C14="",$E14=""),"",IF(AND($C14&lt;=U$5+6,$E14&gt;=U$5),IF(U$5&lt;$C14+($E14-$C14)*N($F14),2,1),""))</f>
        <v/>
      </c>
      <c r="V14" s="13">
        <f>IF(OR($C14="",$E14=""),"",IF(AND($C14&lt;=V$5+6,$E14&gt;=V$5),IF(V$5&lt;$C14+($E14-$C14)*N($F14),2,1),""))</f>
        <v/>
      </c>
      <c r="W14" s="13">
        <f>IF(OR($C14="",$E14=""),"",IF(AND($C14&lt;=W$5+6,$E14&gt;=W$5),IF(W$5&lt;$C14+($E14-$C14)*N($F14),2,1),""))</f>
        <v/>
      </c>
      <c r="X14" s="13">
        <f>IF(OR($C14="",$E14=""),"",IF(AND($C14&lt;=X$5+6,$E14&gt;=X$5),IF(X$5&lt;$C14+($E14-$C14)*N($F14),2,1),""))</f>
        <v/>
      </c>
      <c r="Y14" s="13">
        <f>IF(OR($C14="",$E14=""),"",IF(AND($C14&lt;=Y$5+6,$E14&gt;=Y$5),IF(Y$5&lt;$C14+($E14-$C14)*N($F14),2,1),""))</f>
        <v/>
      </c>
      <c r="Z14" s="13">
        <f>IF(OR($C14="",$E14=""),"",IF(AND($C14&lt;=Z$5+6,$E14&gt;=Z$5),IF(Z$5&lt;$C14+($E14-$C14)*N($F14),2,1),""))</f>
        <v/>
      </c>
      <c r="AA14" s="13">
        <f>IF(OR($C14="",$E14=""),"",IF(AND($C14&lt;=AA$5+6,$E14&gt;=AA$5),IF(AA$5&lt;$C14+($E14-$C14)*N($F14),2,1),""))</f>
        <v/>
      </c>
      <c r="AB14" s="13">
        <f>IF(OR($C14="",$E14=""),"",IF(AND($C14&lt;=AB$5+6,$E14&gt;=AB$5),IF(AB$5&lt;$C14+($E14-$C14)*N($F14),2,1),""))</f>
        <v/>
      </c>
      <c r="AC14" s="13">
        <f>IF(OR($C14="",$E14=""),"",IF(AND($C14&lt;=AC$5+6,$E14&gt;=AC$5),IF(AC$5&lt;$C14+($E14-$C14)*N($F14),2,1),""))</f>
        <v/>
      </c>
      <c r="AD14" s="13">
        <f>IF(OR($C14="",$E14=""),"",IF(AND($C14&lt;=AD$5+6,$E14&gt;=AD$5),IF(AD$5&lt;$C14+($E14-$C14)*N($F14),2,1),""))</f>
        <v/>
      </c>
      <c r="AE14" s="13">
        <f>IF(OR($C14="",$E14=""),"",IF(AND($C14&lt;=AE$5+6,$E14&gt;=AE$5),IF(AE$5&lt;$C14+($E14-$C14)*N($F14),2,1),""))</f>
        <v/>
      </c>
      <c r="AF14" s="13">
        <f>IF(OR($C14="",$E14=""),"",IF(AND($C14&lt;=AF$5+6,$E14&gt;=AF$5),IF(AF$5&lt;$C14+($E14-$C14)*N($F14),2,1),""))</f>
        <v/>
      </c>
      <c r="AG14" s="13">
        <f>IF(OR($C14="",$E14=""),"",IF(AND($C14&lt;=AG$5+6,$E14&gt;=AG$5),IF(AG$5&lt;$C14+($E14-$C14)*N($F14),2,1),""))</f>
        <v/>
      </c>
    </row>
    <row r="15">
      <c r="A15" s="9" t="inlineStr">
        <is>
          <t>Go live and switch off old system</t>
        </is>
      </c>
      <c r="B15" s="9" t="inlineStr">
        <is>
          <t>Finance director</t>
        </is>
      </c>
      <c r="C15" s="10" t="n">
        <v>46433</v>
      </c>
      <c r="D15" s="9" t="n">
        <v>2</v>
      </c>
      <c r="E15" s="11">
        <f>IF(OR(C15="",D15=""),"",WORKDAY(C15,D15-1))</f>
        <v/>
      </c>
      <c r="F15" s="12" t="n">
        <v>0</v>
      </c>
      <c r="G15">
        <f>IF(A15="","",IF(F15&gt;=1,"Done",IF(AND(E15&lt;&gt;"",E15&lt;TODAY()),"Late",IF(AND(C15&lt;&gt;"",C15&lt;=TODAY()),"In progress","Not started"))))</f>
        <v/>
      </c>
      <c r="H15" s="13">
        <f>IF(OR($C15="",$E15=""),"",IF(AND($C15&lt;=H$5+6,$E15&gt;=H$5),IF(H$5&lt;$C15+($E15-$C15)*N($F15),2,1),""))</f>
        <v/>
      </c>
      <c r="I15" s="13">
        <f>IF(OR($C15="",$E15=""),"",IF(AND($C15&lt;=I$5+6,$E15&gt;=I$5),IF(I$5&lt;$C15+($E15-$C15)*N($F15),2,1),""))</f>
        <v/>
      </c>
      <c r="J15" s="13">
        <f>IF(OR($C15="",$E15=""),"",IF(AND($C15&lt;=J$5+6,$E15&gt;=J$5),IF(J$5&lt;$C15+($E15-$C15)*N($F15),2,1),""))</f>
        <v/>
      </c>
      <c r="K15" s="13">
        <f>IF(OR($C15="",$E15=""),"",IF(AND($C15&lt;=K$5+6,$E15&gt;=K$5),IF(K$5&lt;$C15+($E15-$C15)*N($F15),2,1),""))</f>
        <v/>
      </c>
      <c r="L15" s="13">
        <f>IF(OR($C15="",$E15=""),"",IF(AND($C15&lt;=L$5+6,$E15&gt;=L$5),IF(L$5&lt;$C15+($E15-$C15)*N($F15),2,1),""))</f>
        <v/>
      </c>
      <c r="M15" s="13">
        <f>IF(OR($C15="",$E15=""),"",IF(AND($C15&lt;=M$5+6,$E15&gt;=M$5),IF(M$5&lt;$C15+($E15-$C15)*N($F15),2,1),""))</f>
        <v/>
      </c>
      <c r="N15" s="13">
        <f>IF(OR($C15="",$E15=""),"",IF(AND($C15&lt;=N$5+6,$E15&gt;=N$5),IF(N$5&lt;$C15+($E15-$C15)*N($F15),2,1),""))</f>
        <v/>
      </c>
      <c r="O15" s="13">
        <f>IF(OR($C15="",$E15=""),"",IF(AND($C15&lt;=O$5+6,$E15&gt;=O$5),IF(O$5&lt;$C15+($E15-$C15)*N($F15),2,1),""))</f>
        <v/>
      </c>
      <c r="P15" s="13">
        <f>IF(OR($C15="",$E15=""),"",IF(AND($C15&lt;=P$5+6,$E15&gt;=P$5),IF(P$5&lt;$C15+($E15-$C15)*N($F15),2,1),""))</f>
        <v/>
      </c>
      <c r="Q15" s="13">
        <f>IF(OR($C15="",$E15=""),"",IF(AND($C15&lt;=Q$5+6,$E15&gt;=Q$5),IF(Q$5&lt;$C15+($E15-$C15)*N($F15),2,1),""))</f>
        <v/>
      </c>
      <c r="R15" s="13">
        <f>IF(OR($C15="",$E15=""),"",IF(AND($C15&lt;=R$5+6,$E15&gt;=R$5),IF(R$5&lt;$C15+($E15-$C15)*N($F15),2,1),""))</f>
        <v/>
      </c>
      <c r="S15" s="13">
        <f>IF(OR($C15="",$E15=""),"",IF(AND($C15&lt;=S$5+6,$E15&gt;=S$5),IF(S$5&lt;$C15+($E15-$C15)*N($F15),2,1),""))</f>
        <v/>
      </c>
      <c r="T15" s="13">
        <f>IF(OR($C15="",$E15=""),"",IF(AND($C15&lt;=T$5+6,$E15&gt;=T$5),IF(T$5&lt;$C15+($E15-$C15)*N($F15),2,1),""))</f>
        <v/>
      </c>
      <c r="U15" s="13">
        <f>IF(OR($C15="",$E15=""),"",IF(AND($C15&lt;=U$5+6,$E15&gt;=U$5),IF(U$5&lt;$C15+($E15-$C15)*N($F15),2,1),""))</f>
        <v/>
      </c>
      <c r="V15" s="13">
        <f>IF(OR($C15="",$E15=""),"",IF(AND($C15&lt;=V$5+6,$E15&gt;=V$5),IF(V$5&lt;$C15+($E15-$C15)*N($F15),2,1),""))</f>
        <v/>
      </c>
      <c r="W15" s="13">
        <f>IF(OR($C15="",$E15=""),"",IF(AND($C15&lt;=W$5+6,$E15&gt;=W$5),IF(W$5&lt;$C15+($E15-$C15)*N($F15),2,1),""))</f>
        <v/>
      </c>
      <c r="X15" s="13">
        <f>IF(OR($C15="",$E15=""),"",IF(AND($C15&lt;=X$5+6,$E15&gt;=X$5),IF(X$5&lt;$C15+($E15-$C15)*N($F15),2,1),""))</f>
        <v/>
      </c>
      <c r="Y15" s="13">
        <f>IF(OR($C15="",$E15=""),"",IF(AND($C15&lt;=Y$5+6,$E15&gt;=Y$5),IF(Y$5&lt;$C15+($E15-$C15)*N($F15),2,1),""))</f>
        <v/>
      </c>
      <c r="Z15" s="13">
        <f>IF(OR($C15="",$E15=""),"",IF(AND($C15&lt;=Z$5+6,$E15&gt;=Z$5),IF(Z$5&lt;$C15+($E15-$C15)*N($F15),2,1),""))</f>
        <v/>
      </c>
      <c r="AA15" s="13">
        <f>IF(OR($C15="",$E15=""),"",IF(AND($C15&lt;=AA$5+6,$E15&gt;=AA$5),IF(AA$5&lt;$C15+($E15-$C15)*N($F15),2,1),""))</f>
        <v/>
      </c>
      <c r="AB15" s="13">
        <f>IF(OR($C15="",$E15=""),"",IF(AND($C15&lt;=AB$5+6,$E15&gt;=AB$5),IF(AB$5&lt;$C15+($E15-$C15)*N($F15),2,1),""))</f>
        <v/>
      </c>
      <c r="AC15" s="13">
        <f>IF(OR($C15="",$E15=""),"",IF(AND($C15&lt;=AC$5+6,$E15&gt;=AC$5),IF(AC$5&lt;$C15+($E15-$C15)*N($F15),2,1),""))</f>
        <v/>
      </c>
      <c r="AD15" s="13">
        <f>IF(OR($C15="",$E15=""),"",IF(AND($C15&lt;=AD$5+6,$E15&gt;=AD$5),IF(AD$5&lt;$C15+($E15-$C15)*N($F15),2,1),""))</f>
        <v/>
      </c>
      <c r="AE15" s="13">
        <f>IF(OR($C15="",$E15=""),"",IF(AND($C15&lt;=AE$5+6,$E15&gt;=AE$5),IF(AE$5&lt;$C15+($E15-$C15)*N($F15),2,1),""))</f>
        <v/>
      </c>
      <c r="AF15" s="13">
        <f>IF(OR($C15="",$E15=""),"",IF(AND($C15&lt;=AF$5+6,$E15&gt;=AF$5),IF(AF$5&lt;$C15+($E15-$C15)*N($F15),2,1),""))</f>
        <v/>
      </c>
      <c r="AG15" s="13">
        <f>IF(OR($C15="",$E15=""),"",IF(AND($C15&lt;=AG$5+6,$E15&gt;=AG$5),IF(AG$5&lt;$C15+($E15-$C15)*N($F15),2,1),""))</f>
        <v/>
      </c>
    </row>
  </sheetData>
  <conditionalFormatting sqref="H6:AG15">
    <cfRule type="cellIs" priority="1" operator="equal" dxfId="0">
      <formula>2</formula>
    </cfRule>
    <cfRule type="cellIs" priority="2" operator="equal" dxfId="1">
      <formula>1</formula>
    </cfRule>
  </conditionalFormatting>
  <conditionalFormatting sqref="G6:G15">
    <cfRule type="cellIs" priority="3" operator="equal" dxfId="2">
      <formula>"Late"</formula>
    </cfRule>
    <cfRule type="cellIs" priority="4" operator="equal" dxfId="3">
      <formula>"Done"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2026-10-13T08:45:36Z</dcterms:created>
  <dcterms:modified xmlns:dcterms="http://purl.org/dc/terms/" xmlns:xsi="http://www.w3.org/2001/XMLSchema-instance" xsi:type="dcterms:W3CDTF">2026-10-13T08:45:36Z</dcterms:modified>
</cp:coreProperties>
</file>