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KPI list" sheetId="3" state="visible" r:id="rId3"/>
    <sheet xmlns:r="http://schemas.openxmlformats.org/officeDocument/2006/relationships" name="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;[Red]-#,##0;&quot;-&quot;"/>
    <numFmt numFmtId="165" formatCode="0.0%"/>
    <numFmt numFmtId="166" formatCode="yyyy-mm-dd"/>
    <numFmt numFmtId="167" formatCode="mmm yyyy"/>
    <numFmt numFmtId="168" formatCode="mmm yy"/>
    <numFmt numFmtId="169" formatCode="mmmm yyyy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</font>
    <font>
      <i val="1"/>
      <color rgb="00888888"/>
    </font>
    <font>
      <i val="1"/>
      <color rgb="005D6275"/>
    </font>
    <font>
      <b val="1"/>
    </font>
  </fonts>
  <fills count="4">
    <fill>
      <patternFill/>
    </fill>
    <fill>
      <patternFill patternType="gray125"/>
    </fill>
    <fill>
      <patternFill patternType="solid">
        <fgColor rgb="00E3E6FA"/>
      </patternFill>
    </fill>
    <fill>
      <patternFill patternType="solid">
        <fgColor rgb="00FFFBE6"/>
      </patternFill>
    </fill>
  </fills>
  <borders count="2">
    <border>
      <left/>
      <right/>
      <top/>
      <bottom/>
      <diagonal/>
    </border>
    <border>
      <left style="thin">
        <color rgb="00C9CCDA"/>
      </left>
      <right style="thin">
        <color rgb="00C9CCDA"/>
      </right>
      <top style="thin">
        <color rgb="00C9CCDA"/>
      </top>
      <bottom style="thin">
        <color rgb="00C9CCDA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3" borderId="0" pivotButton="0" quotePrefix="0" xfId="0"/>
    <xf numFmtId="169" fontId="0" fillId="0" borderId="0" pivotButton="0" quotePrefix="0" xfId="0"/>
    <xf numFmtId="0" fontId="5" fillId="2" borderId="1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  <xf numFmtId="0" fontId="4" fillId="0" borderId="0" pivotButton="0" quotePrefix="0" xfId="0"/>
    <xf numFmtId="0" fontId="0" fillId="3" borderId="0" applyAlignment="1" pivotButton="0" quotePrefix="0" xfId="0">
      <alignment vertical="top" wrapText="1"/>
    </xf>
    <xf numFmtId="164" fontId="0" fillId="3" borderId="0" applyAlignment="1" pivotButton="0" quotePrefix="0" xfId="0">
      <alignment vertical="top" wrapText="1"/>
    </xf>
    <xf numFmtId="9" fontId="0" fillId="3" borderId="0" applyAlignment="1" pivotButton="0" quotePrefix="0" xfId="0">
      <alignment vertical="top" wrapText="1"/>
    </xf>
    <xf numFmtId="165" fontId="0" fillId="3" borderId="0" applyAlignment="1" pivotButton="0" quotePrefix="0" xfId="0">
      <alignment vertical="top" wrapText="1"/>
    </xf>
    <xf numFmtId="1" fontId="0" fillId="3" borderId="0" applyAlignment="1" pivotButton="0" quotePrefix="0" xfId="0">
      <alignment vertical="top" wrapText="1"/>
    </xf>
    <xf numFmtId="167" fontId="0" fillId="3" borderId="0" pivotButton="0" quotePrefix="0" xfId="0"/>
    <xf numFmtId="168" fontId="5" fillId="2" borderId="1" pivotButton="0" quotePrefix="0" xfId="0"/>
    <xf numFmtId="164" fontId="0" fillId="3" borderId="0" pivotButton="0" quotePrefix="0" xfId="0"/>
    <xf numFmtId="165" fontId="0" fillId="3" borderId="0" pivotButton="0" quotePrefix="0" xfId="0"/>
    <xf numFmtId="1" fontId="0" fillId="3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9F2E3"/>
        </patternFill>
      </fill>
    </dxf>
    <dxf>
      <fill>
        <patternFill patternType="solid">
          <fgColor rgb="00FFF0C2"/>
        </patternFill>
      </fill>
    </dxf>
    <dxf>
      <fill>
        <patternFill patternType="solid">
          <fgColor rgb="00F9D2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'Data'!$C$4:$N$4</f>
            </numRef>
          </cat>
          <val>
            <numRef>
              <f>'Data'!$C$5:$N$5</f>
            </numRef>
          </val>
        </ser>
        <axId val="10"/>
        <axId val="100"/>
      </lineChart>
      <catAx>
        <axId val="10"/>
        <scaling>
          <orientation val="minMax"/>
        </scaling>
        <axPos val="l"/>
        <numFmt formatCode="mmm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Gross margin %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'Data'!$C$4:$N$4</f>
            </numRef>
          </cat>
          <val>
            <numRef>
              <f>'Data'!$C$6:$N$6</f>
            </numRef>
          </val>
        </ser>
        <axId val="10"/>
        <axId val="100"/>
      </lineChart>
      <catAx>
        <axId val="10"/>
        <scaling>
          <orientation val="minMax"/>
        </scaling>
        <axPos val="l"/>
        <numFmt formatCode="mmm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Cash at month end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'Data'!$C$4:$N$4</f>
            </numRef>
          </cat>
          <val>
            <numRef>
              <f>'Data'!$C$7:$N$7</f>
            </numRef>
          </val>
        </ser>
        <axId val="10"/>
        <axId val="100"/>
      </lineChart>
      <catAx>
        <axId val="10"/>
        <scaling>
          <orientation val="minMax"/>
        </scaling>
        <axPos val="l"/>
        <numFmt formatCode="mmm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8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20</row>
      <rowOff>0</rowOff>
    </from>
    <ext cx="504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8</col>
      <colOff>0</colOff>
      <row>36</row>
      <rowOff>0</rowOff>
    </from>
    <ext cx="504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KPI dashboard template</t>
        </is>
      </c>
    </row>
    <row r="3">
      <c r="A3" s="2" t="inlineStr">
        <is>
          <t>KPI list: define each measure once: what it means, how it's calculated, who owns it, the target, whether higher or lower is better, and how far from target counts as amber.</t>
        </is>
      </c>
    </row>
    <row r="4">
      <c r="A4" s="2" t="inlineStr">
        <is>
          <t>Data: enter each month's result. Dashboard: pick the month to show (1-12) and it shows each KPI against target, the change since last month and a red, amber or green status, with trend charts.</t>
        </is>
      </c>
    </row>
    <row r="5">
      <c r="A5" s="2" t="inlineStr">
        <is>
          <t>The example figures are for a fictional company. Replace the KPIs, targets and data with your own.</t>
        </is>
      </c>
    </row>
    <row r="6">
      <c r="A6" s="2" t="inlineStr">
        <is>
          <t>Status rules: green = on or better than target; amber = worse than target but within the amber band; red = outside the amber band.</t>
        </is>
      </c>
    </row>
    <row r="7">
      <c r="A7" s="2" t="inlineStr">
        <is>
          <t>Keep it to the handful of measures that drive decisions. If nobody acts on a KPI, take it off.</t>
        </is>
      </c>
    </row>
    <row r="9">
      <c r="A9" s="3" t="inlineStr">
        <is>
          <t>Pale yellow cells are inputs. Everything else is calculated.</t>
        </is>
      </c>
    </row>
    <row r="10">
      <c r="A10" s="4" t="inlineStr">
        <is>
          <t>Free template from runbooked.co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1" customWidth="1" min="5" max="5"/>
    <col width="10" customWidth="1" min="6" max="6"/>
    <col width="18" customWidth="1" min="7" max="7"/>
  </cols>
  <sheetData>
    <row r="1">
      <c r="A1" s="1" t="inlineStr">
        <is>
          <t>KPI dashboard</t>
        </is>
      </c>
    </row>
    <row r="3">
      <c r="A3" t="inlineStr">
        <is>
          <t>Month to show (1-12)</t>
        </is>
      </c>
      <c r="C3" s="5" t="n">
        <v>9</v>
      </c>
      <c r="D3" s="6">
        <f>INDEX(Data!$C$4:$N$4,$C$3)</f>
        <v/>
      </c>
    </row>
    <row r="5">
      <c r="A5" s="7" t="inlineStr">
        <is>
          <t>KPI</t>
        </is>
      </c>
      <c r="B5" s="7" t="inlineStr">
        <is>
          <t>Target</t>
        </is>
      </c>
      <c r="C5" s="7" t="inlineStr">
        <is>
          <t>This month</t>
        </is>
      </c>
      <c r="D5" s="7" t="inlineStr">
        <is>
          <t>Last month</t>
        </is>
      </c>
      <c r="E5" s="7" t="inlineStr">
        <is>
          <t>Change</t>
        </is>
      </c>
      <c r="F5" s="7" t="inlineStr">
        <is>
          <t>Status</t>
        </is>
      </c>
      <c r="G5" s="7" t="inlineStr">
        <is>
          <t>Owner</t>
        </is>
      </c>
    </row>
    <row r="6">
      <c r="A6">
        <f>'KPI list'!A5</f>
        <v/>
      </c>
      <c r="B6" s="8">
        <f>'KPI list'!F5</f>
        <v/>
      </c>
      <c r="C6" s="8">
        <f>IF(INDEX(Data!$C5:$N5,$C$3)="","",INDEX(Data!$C5:$N5,$C$3))</f>
        <v/>
      </c>
      <c r="D6" s="8">
        <f>IF($C$3&lt;2,"",IF(INDEX(Data!$C5:$N5,$C$3-1)="","",INDEX(Data!$C5:$N5,$C$3-1)))</f>
        <v/>
      </c>
      <c r="E6" s="8">
        <f>IF(OR(C6="",D6=""),"",C6-D6)</f>
        <v/>
      </c>
      <c r="F6">
        <f>IF(C6="","",IF('KPI list'!G5="Lower",IF(C6&lt;=B6,"Green",IF(C6&lt;=B6*(1+'KPI list'!H5),"Amber","Red")),IF(C6&gt;=B6,"Green",IF(C6&gt;=B6*(1-'KPI list'!H5),"Amber","Red"))))</f>
        <v/>
      </c>
      <c r="G6">
        <f>'KPI list'!E5</f>
        <v/>
      </c>
    </row>
    <row r="7">
      <c r="A7">
        <f>'KPI list'!A6</f>
        <v/>
      </c>
      <c r="B7" s="9">
        <f>'KPI list'!F6</f>
        <v/>
      </c>
      <c r="C7" s="9">
        <f>IF(INDEX(Data!$C6:$N6,$C$3)="","",INDEX(Data!$C6:$N6,$C$3))</f>
        <v/>
      </c>
      <c r="D7" s="9">
        <f>IF($C$3&lt;2,"",IF(INDEX(Data!$C6:$N6,$C$3-1)="","",INDEX(Data!$C6:$N6,$C$3-1)))</f>
        <v/>
      </c>
      <c r="E7" s="9">
        <f>IF(OR(C7="",D7=""),"",C7-D7)</f>
        <v/>
      </c>
      <c r="F7">
        <f>IF(C7="","",IF('KPI list'!G6="Lower",IF(C7&lt;=B7,"Green",IF(C7&lt;=B7*(1+'KPI list'!H6),"Amber","Red")),IF(C7&gt;=B7,"Green",IF(C7&gt;=B7*(1-'KPI list'!H6),"Amber","Red"))))</f>
        <v/>
      </c>
      <c r="G7">
        <f>'KPI list'!E6</f>
        <v/>
      </c>
    </row>
    <row r="8">
      <c r="A8">
        <f>'KPI list'!A7</f>
        <v/>
      </c>
      <c r="B8" s="8">
        <f>'KPI list'!F7</f>
        <v/>
      </c>
      <c r="C8" s="8">
        <f>IF(INDEX(Data!$C7:$N7,$C$3)="","",INDEX(Data!$C7:$N7,$C$3))</f>
        <v/>
      </c>
      <c r="D8" s="8">
        <f>IF($C$3&lt;2,"",IF(INDEX(Data!$C7:$N7,$C$3-1)="","",INDEX(Data!$C7:$N7,$C$3-1)))</f>
        <v/>
      </c>
      <c r="E8" s="8">
        <f>IF(OR(C8="",D8=""),"",C8-D8)</f>
        <v/>
      </c>
      <c r="F8">
        <f>IF(C8="","",IF('KPI list'!G7="Lower",IF(C8&lt;=B8,"Green",IF(C8&lt;=B8*(1+'KPI list'!H7),"Amber","Red")),IF(C8&gt;=B8,"Green",IF(C8&gt;=B8*(1-'KPI list'!H7),"Amber","Red"))))</f>
        <v/>
      </c>
      <c r="G8">
        <f>'KPI list'!E7</f>
        <v/>
      </c>
    </row>
    <row r="9">
      <c r="A9">
        <f>'KPI list'!A8</f>
        <v/>
      </c>
      <c r="B9" s="10">
        <f>'KPI list'!F8</f>
        <v/>
      </c>
      <c r="C9" s="10">
        <f>IF(INDEX(Data!$C8:$N8,$C$3)="","",INDEX(Data!$C8:$N8,$C$3))</f>
        <v/>
      </c>
      <c r="D9" s="10">
        <f>IF($C$3&lt;2,"",IF(INDEX(Data!$C8:$N8,$C$3-1)="","",INDEX(Data!$C8:$N8,$C$3-1)))</f>
        <v/>
      </c>
      <c r="E9" s="10">
        <f>IF(OR(C9="",D9=""),"",C9-D9)</f>
        <v/>
      </c>
      <c r="F9">
        <f>IF(C9="","",IF('KPI list'!G8="Lower",IF(C9&lt;=B9,"Green",IF(C9&lt;=B9*(1+'KPI list'!H8),"Amber","Red")),IF(C9&gt;=B9,"Green",IF(C9&gt;=B9*(1-'KPI list'!H8),"Amber","Red"))))</f>
        <v/>
      </c>
      <c r="G9">
        <f>'KPI list'!E8</f>
        <v/>
      </c>
    </row>
    <row r="10">
      <c r="A10">
        <f>'KPI list'!A9</f>
        <v/>
      </c>
      <c r="B10" s="8">
        <f>'KPI list'!F9</f>
        <v/>
      </c>
      <c r="C10" s="8">
        <f>IF(INDEX(Data!$C9:$N9,$C$3)="","",INDEX(Data!$C9:$N9,$C$3))</f>
        <v/>
      </c>
      <c r="D10" s="8">
        <f>IF($C$3&lt;2,"",IF(INDEX(Data!$C9:$N9,$C$3-1)="","",INDEX(Data!$C9:$N9,$C$3-1)))</f>
        <v/>
      </c>
      <c r="E10" s="8">
        <f>IF(OR(C10="",D10=""),"",C10-D10)</f>
        <v/>
      </c>
      <c r="F10">
        <f>IF(C10="","",IF('KPI list'!G9="Lower",IF(C10&lt;=B10,"Green",IF(C10&lt;=B10*(1+'KPI list'!H9),"Amber","Red")),IF(C10&gt;=B10,"Green",IF(C10&gt;=B10*(1-'KPI list'!H9),"Amber","Red"))))</f>
        <v/>
      </c>
      <c r="G10">
        <f>'KPI list'!E9</f>
        <v/>
      </c>
    </row>
    <row r="11">
      <c r="A11">
        <f>'KPI list'!A10</f>
        <v/>
      </c>
      <c r="B11" s="10">
        <f>'KPI list'!F10</f>
        <v/>
      </c>
      <c r="C11" s="10">
        <f>IF(INDEX(Data!$C10:$N10,$C$3)="","",INDEX(Data!$C10:$N10,$C$3))</f>
        <v/>
      </c>
      <c r="D11" s="10">
        <f>IF($C$3&lt;2,"",IF(INDEX(Data!$C10:$N10,$C$3-1)="","",INDEX(Data!$C10:$N10,$C$3-1)))</f>
        <v/>
      </c>
      <c r="E11" s="10">
        <f>IF(OR(C11="",D11=""),"",C11-D11)</f>
        <v/>
      </c>
      <c r="F11">
        <f>IF(C11="","",IF('KPI list'!G10="Lower",IF(C11&lt;=B11,"Green",IF(C11&lt;=B11*(1+'KPI list'!H10),"Amber","Red")),IF(C11&gt;=B11,"Green",IF(C11&gt;=B11*(1-'KPI list'!H10),"Amber","Red"))))</f>
        <v/>
      </c>
      <c r="G11">
        <f>'KPI list'!E10</f>
        <v/>
      </c>
    </row>
    <row r="12">
      <c r="A12">
        <f>'KPI list'!A11</f>
        <v/>
      </c>
      <c r="B12" s="9">
        <f>'KPI list'!F11</f>
        <v/>
      </c>
      <c r="C12" s="9">
        <f>IF(INDEX(Data!$C11:$N11,$C$3)="","",INDEX(Data!$C11:$N11,$C$3))</f>
        <v/>
      </c>
      <c r="D12" s="9">
        <f>IF($C$3&lt;2,"",IF(INDEX(Data!$C11:$N11,$C$3-1)="","",INDEX(Data!$C11:$N11,$C$3-1)))</f>
        <v/>
      </c>
      <c r="E12" s="9">
        <f>IF(OR(C12="",D12=""),"",C12-D12)</f>
        <v/>
      </c>
      <c r="F12">
        <f>IF(C12="","",IF('KPI list'!G11="Lower",IF(C12&lt;=B12,"Green",IF(C12&lt;=B12*(1+'KPI list'!H11),"Amber","Red")),IF(C12&gt;=B12,"Green",IF(C12&gt;=B12*(1-'KPI list'!H11),"Amber","Red"))))</f>
        <v/>
      </c>
      <c r="G12">
        <f>'KPI list'!E11</f>
        <v/>
      </c>
    </row>
    <row r="13">
      <c r="A13">
        <f>'KPI list'!A12</f>
        <v/>
      </c>
      <c r="B13" s="10">
        <f>'KPI list'!F12</f>
        <v/>
      </c>
      <c r="C13" s="10">
        <f>IF(INDEX(Data!$C12:$N12,$C$3)="","",INDEX(Data!$C12:$N12,$C$3))</f>
        <v/>
      </c>
      <c r="D13" s="10">
        <f>IF($C$3&lt;2,"",IF(INDEX(Data!$C12:$N12,$C$3-1)="","",INDEX(Data!$C12:$N12,$C$3-1)))</f>
        <v/>
      </c>
      <c r="E13" s="10">
        <f>IF(OR(C13="",D13=""),"",C13-D13)</f>
        <v/>
      </c>
      <c r="F13">
        <f>IF(C13="","",IF('KPI list'!G12="Lower",IF(C13&lt;=B13,"Green",IF(C13&lt;=B13*(1+'KPI list'!H12),"Amber","Red")),IF(C13&gt;=B13,"Green",IF(C13&gt;=B13*(1-'KPI list'!H12),"Amber","Red"))))</f>
        <v/>
      </c>
      <c r="G13">
        <f>'KPI list'!E12</f>
        <v/>
      </c>
    </row>
    <row r="14">
      <c r="A14">
        <f>'KPI list'!A13</f>
        <v/>
      </c>
      <c r="B14" s="9">
        <f>'KPI list'!F13</f>
        <v/>
      </c>
      <c r="C14" s="9">
        <f>IF(INDEX(Data!$C13:$N13,$C$3)="","",INDEX(Data!$C13:$N13,$C$3))</f>
        <v/>
      </c>
      <c r="D14" s="9">
        <f>IF($C$3&lt;2,"",IF(INDEX(Data!$C13:$N13,$C$3-1)="","",INDEX(Data!$C13:$N13,$C$3-1)))</f>
        <v/>
      </c>
      <c r="E14" s="9">
        <f>IF(OR(C14="",D14=""),"",C14-D14)</f>
        <v/>
      </c>
      <c r="F14">
        <f>IF(C14="","",IF('KPI list'!G13="Lower",IF(C14&lt;=B14,"Green",IF(C14&lt;=B14*(1+'KPI list'!H13),"Amber","Red")),IF(C14&gt;=B14,"Green",IF(C14&gt;=B14*(1-'KPI list'!H13),"Amber","Red"))))</f>
        <v/>
      </c>
      <c r="G14">
        <f>'KPI list'!E13</f>
        <v/>
      </c>
    </row>
    <row r="15">
      <c r="A15">
        <f>'KPI list'!A14</f>
        <v/>
      </c>
      <c r="B15" s="8">
        <f>'KPI list'!F14</f>
        <v/>
      </c>
      <c r="C15" s="8">
        <f>IF(INDEX(Data!$C14:$N14,$C$3)="","",INDEX(Data!$C14:$N14,$C$3))</f>
        <v/>
      </c>
      <c r="D15" s="8">
        <f>IF($C$3&lt;2,"",IF(INDEX(Data!$C14:$N14,$C$3-1)="","",INDEX(Data!$C14:$N14,$C$3-1)))</f>
        <v/>
      </c>
      <c r="E15" s="8">
        <f>IF(OR(C15="",D15=""),"",C15-D15)</f>
        <v/>
      </c>
      <c r="F15">
        <f>IF(C15="","",IF('KPI list'!G14="Lower",IF(C15&lt;=B15,"Green",IF(C15&lt;=B15*(1+'KPI list'!H14),"Amber","Red")),IF(C15&gt;=B15,"Green",IF(C15&gt;=B15*(1-'KPI list'!H14),"Amber","Red"))))</f>
        <v/>
      </c>
      <c r="G15">
        <f>'KPI list'!E14</f>
        <v/>
      </c>
    </row>
  </sheetData>
  <conditionalFormatting sqref="F6:F15">
    <cfRule type="cellIs" priority="1" operator="equal" dxfId="0">
      <formula>"Green"</formula>
    </cfRule>
    <cfRule type="cellIs" priority="2" operator="equal" dxfId="1">
      <formula>"Amber"</formula>
    </cfRule>
    <cfRule type="cellIs" priority="3" operator="equal" dxfId="2">
      <formula>"Red"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selection activeCell="A1" sqref="A1"/>
    </sheetView>
  </sheetViews>
  <sheetFormatPr baseColWidth="8" defaultRowHeight="15"/>
  <cols>
    <col width="28" customWidth="1" min="1" max="1"/>
    <col width="12" customWidth="1" min="2" max="2"/>
    <col width="34" customWidth="1" min="3" max="3"/>
    <col width="30" customWidth="1" min="4" max="4"/>
    <col width="18" customWidth="1" min="5" max="5"/>
    <col width="12" customWidth="1" min="6" max="6"/>
    <col width="12" customWidth="1" min="7" max="7"/>
    <col width="11" customWidth="1" min="8" max="8"/>
    <col width="11" customWidth="1" min="9" max="9"/>
    <col width="10" customWidth="1" min="10" max="10"/>
  </cols>
  <sheetData>
    <row r="1">
      <c r="A1" s="1" t="inlineStr">
        <is>
          <t>KPI list</t>
        </is>
      </c>
    </row>
    <row r="2">
      <c r="A2" s="11" t="inlineStr">
        <is>
          <t>Example KPIs for a fictional company. Replace them with yours.</t>
        </is>
      </c>
    </row>
    <row r="4">
      <c r="A4" s="7" t="inlineStr">
        <is>
          <t>KPI</t>
        </is>
      </c>
      <c r="B4" s="7" t="inlineStr">
        <is>
          <t>Area</t>
        </is>
      </c>
      <c r="C4" s="7" t="inlineStr">
        <is>
          <t>Definition</t>
        </is>
      </c>
      <c r="D4" s="7" t="inlineStr">
        <is>
          <t>How it's calculated</t>
        </is>
      </c>
      <c r="E4" s="7" t="inlineStr">
        <is>
          <t>Owner</t>
        </is>
      </c>
      <c r="F4" s="7" t="inlineStr">
        <is>
          <t>Target</t>
        </is>
      </c>
      <c r="G4" s="7" t="inlineStr">
        <is>
          <t>Better when</t>
        </is>
      </c>
      <c r="H4" s="7" t="inlineStr">
        <is>
          <t>Amber band</t>
        </is>
      </c>
      <c r="I4" s="7" t="inlineStr">
        <is>
          <t>How often</t>
        </is>
      </c>
      <c r="J4" s="7" t="inlineStr">
        <is>
          <t>Number format</t>
        </is>
      </c>
    </row>
    <row r="5">
      <c r="A5" s="12" t="inlineStr">
        <is>
          <t>Revenue</t>
        </is>
      </c>
      <c r="B5" s="12" t="inlineStr">
        <is>
          <t>Finance</t>
        </is>
      </c>
      <c r="C5" s="12" t="inlineStr">
        <is>
          <t>Invoiced sales in the month, excluding VAT</t>
        </is>
      </c>
      <c r="D5" s="12" t="inlineStr">
        <is>
          <t>From the P&amp;L</t>
        </is>
      </c>
      <c r="E5" s="12" t="inlineStr">
        <is>
          <t>Finance director</t>
        </is>
      </c>
      <c r="F5" s="13" t="n">
        <v>320000</v>
      </c>
      <c r="G5" s="12" t="inlineStr">
        <is>
          <t>Higher</t>
        </is>
      </c>
      <c r="H5" s="14" t="n">
        <v>0.05</v>
      </c>
      <c r="I5" s="12" t="inlineStr">
        <is>
          <t>Monthly</t>
        </is>
      </c>
      <c r="J5" t="inlineStr">
        <is>
          <t>num</t>
        </is>
      </c>
    </row>
    <row r="6">
      <c r="A6" s="12" t="inlineStr">
        <is>
          <t>Gross margin %</t>
        </is>
      </c>
      <c r="B6" s="12" t="inlineStr">
        <is>
          <t>Finance</t>
        </is>
      </c>
      <c r="C6" s="12" t="inlineStr">
        <is>
          <t>Gross profit as a share of revenue</t>
        </is>
      </c>
      <c r="D6" s="12" t="inlineStr">
        <is>
          <t>Gross profit / revenue</t>
        </is>
      </c>
      <c r="E6" s="12" t="inlineStr">
        <is>
          <t>Finance director</t>
        </is>
      </c>
      <c r="F6" s="15" t="n">
        <v>0.48</v>
      </c>
      <c r="G6" s="12" t="inlineStr">
        <is>
          <t>Higher</t>
        </is>
      </c>
      <c r="H6" s="14" t="n">
        <v>0.05</v>
      </c>
      <c r="I6" s="12" t="inlineStr">
        <is>
          <t>Monthly</t>
        </is>
      </c>
      <c r="J6" t="inlineStr">
        <is>
          <t>pct</t>
        </is>
      </c>
    </row>
    <row r="7">
      <c r="A7" s="12" t="inlineStr">
        <is>
          <t>Cash at month end</t>
        </is>
      </c>
      <c r="B7" s="12" t="inlineStr">
        <is>
          <t>Finance</t>
        </is>
      </c>
      <c r="C7" s="12" t="inlineStr">
        <is>
          <t>Bank balances on the last day of the month</t>
        </is>
      </c>
      <c r="D7" s="12" t="inlineStr">
        <is>
          <t>Bank statements</t>
        </is>
      </c>
      <c r="E7" s="12" t="inlineStr">
        <is>
          <t>Finance director</t>
        </is>
      </c>
      <c r="F7" s="13" t="n">
        <v>250000</v>
      </c>
      <c r="G7" s="12" t="inlineStr">
        <is>
          <t>Higher</t>
        </is>
      </c>
      <c r="H7" s="14" t="n">
        <v>0.1</v>
      </c>
      <c r="I7" s="12" t="inlineStr">
        <is>
          <t>Monthly</t>
        </is>
      </c>
      <c r="J7" t="inlineStr">
        <is>
          <t>num</t>
        </is>
      </c>
    </row>
    <row r="8">
      <c r="A8" s="12" t="inlineStr">
        <is>
          <t>Debtor days</t>
        </is>
      </c>
      <c r="B8" s="12" t="inlineStr">
        <is>
          <t>Finance</t>
        </is>
      </c>
      <c r="C8" s="12" t="inlineStr">
        <is>
          <t>How long customers take to pay, on average</t>
        </is>
      </c>
      <c r="D8" s="12" t="inlineStr">
        <is>
          <t>Trade debtors / annual revenue x 365</t>
        </is>
      </c>
      <c r="E8" s="12" t="inlineStr">
        <is>
          <t>Credit controller</t>
        </is>
      </c>
      <c r="F8" s="16" t="n">
        <v>45</v>
      </c>
      <c r="G8" s="12" t="inlineStr">
        <is>
          <t>Lower</t>
        </is>
      </c>
      <c r="H8" s="14" t="n">
        <v>0.1</v>
      </c>
      <c r="I8" s="12" t="inlineStr">
        <is>
          <t>Monthly</t>
        </is>
      </c>
      <c r="J8" t="inlineStr">
        <is>
          <t>int</t>
        </is>
      </c>
    </row>
    <row r="9">
      <c r="A9" s="12" t="inlineStr">
        <is>
          <t>Weighted sales pipeline</t>
        </is>
      </c>
      <c r="B9" s="12" t="inlineStr">
        <is>
          <t>Sales</t>
        </is>
      </c>
      <c r="C9" s="12" t="inlineStr">
        <is>
          <t>Open opportunities x probability of winning</t>
        </is>
      </c>
      <c r="D9" s="12" t="inlineStr">
        <is>
          <t>From the CRM</t>
        </is>
      </c>
      <c r="E9" s="12" t="inlineStr">
        <is>
          <t>Sales director</t>
        </is>
      </c>
      <c r="F9" s="13" t="n">
        <v>900000</v>
      </c>
      <c r="G9" s="12" t="inlineStr">
        <is>
          <t>Higher</t>
        </is>
      </c>
      <c r="H9" s="14" t="n">
        <v>0.1</v>
      </c>
      <c r="I9" s="12" t="inlineStr">
        <is>
          <t>Monthly</t>
        </is>
      </c>
      <c r="J9" t="inlineStr">
        <is>
          <t>num</t>
        </is>
      </c>
    </row>
    <row r="10">
      <c r="A10" s="12" t="inlineStr">
        <is>
          <t>New customers won</t>
        </is>
      </c>
      <c r="B10" s="12" t="inlineStr">
        <is>
          <t>Sales</t>
        </is>
      </c>
      <c r="C10" s="12" t="inlineStr">
        <is>
          <t>Signed first orders in the month</t>
        </is>
      </c>
      <c r="D10" s="12" t="inlineStr">
        <is>
          <t>From the CRM</t>
        </is>
      </c>
      <c r="E10" s="12" t="inlineStr">
        <is>
          <t>Sales director</t>
        </is>
      </c>
      <c r="F10" s="16" t="n">
        <v>6</v>
      </c>
      <c r="G10" s="12" t="inlineStr">
        <is>
          <t>Higher</t>
        </is>
      </c>
      <c r="H10" s="14" t="n">
        <v>0.2</v>
      </c>
      <c r="I10" s="12" t="inlineStr">
        <is>
          <t>Monthly</t>
        </is>
      </c>
      <c r="J10" t="inlineStr">
        <is>
          <t>int</t>
        </is>
      </c>
    </row>
    <row r="11">
      <c r="A11" s="12" t="inlineStr">
        <is>
          <t>On-time delivery %</t>
        </is>
      </c>
      <c r="B11" s="12" t="inlineStr">
        <is>
          <t>Operations</t>
        </is>
      </c>
      <c r="C11" s="12" t="inlineStr">
        <is>
          <t>Orders delivered by the promised date</t>
        </is>
      </c>
      <c r="D11" s="12" t="inlineStr">
        <is>
          <t>On-time orders / all orders</t>
        </is>
      </c>
      <c r="E11" s="12" t="inlineStr">
        <is>
          <t>Operations manager</t>
        </is>
      </c>
      <c r="F11" s="15" t="n">
        <v>0.95</v>
      </c>
      <c r="G11" s="12" t="inlineStr">
        <is>
          <t>Higher</t>
        </is>
      </c>
      <c r="H11" s="14" t="n">
        <v>0.03</v>
      </c>
      <c r="I11" s="12" t="inlineStr">
        <is>
          <t>Monthly</t>
        </is>
      </c>
      <c r="J11" t="inlineStr">
        <is>
          <t>pct</t>
        </is>
      </c>
    </row>
    <row r="12">
      <c r="A12" s="12" t="inlineStr">
        <is>
          <t>Customer complaints</t>
        </is>
      </c>
      <c r="B12" s="12" t="inlineStr">
        <is>
          <t>Customers</t>
        </is>
      </c>
      <c r="C12" s="12" t="inlineStr">
        <is>
          <t>Formal complaints logged</t>
        </is>
      </c>
      <c r="D12" s="12" t="inlineStr">
        <is>
          <t>Complaints log</t>
        </is>
      </c>
      <c r="E12" s="12" t="inlineStr">
        <is>
          <t>Operations manager</t>
        </is>
      </c>
      <c r="F12" s="16" t="n">
        <v>3</v>
      </c>
      <c r="G12" s="12" t="inlineStr">
        <is>
          <t>Lower</t>
        </is>
      </c>
      <c r="H12" s="14" t="n">
        <v>0.5</v>
      </c>
      <c r="I12" s="12" t="inlineStr">
        <is>
          <t>Monthly</t>
        </is>
      </c>
      <c r="J12" t="inlineStr">
        <is>
          <t>int</t>
        </is>
      </c>
    </row>
    <row r="13">
      <c r="A13" s="12" t="inlineStr">
        <is>
          <t>Staff turnover (rolling 12 months)</t>
        </is>
      </c>
      <c r="B13" s="12" t="inlineStr">
        <is>
          <t>People</t>
        </is>
      </c>
      <c r="C13" s="12" t="inlineStr">
        <is>
          <t>Leavers in the last 12 months / average headcount</t>
        </is>
      </c>
      <c r="D13" s="12" t="inlineStr">
        <is>
          <t>HR records</t>
        </is>
      </c>
      <c r="E13" s="12" t="inlineStr">
        <is>
          <t>Managing director</t>
        </is>
      </c>
      <c r="F13" s="15" t="n">
        <v>0.12</v>
      </c>
      <c r="G13" s="12" t="inlineStr">
        <is>
          <t>Lower</t>
        </is>
      </c>
      <c r="H13" s="14" t="n">
        <v>0.2</v>
      </c>
      <c r="I13" s="12" t="inlineStr">
        <is>
          <t>Monthly</t>
        </is>
      </c>
      <c r="J13" t="inlineStr">
        <is>
          <t>pct</t>
        </is>
      </c>
    </row>
    <row r="14">
      <c r="A14" s="12" t="inlineStr">
        <is>
          <t>Revenue per employee (annualised)</t>
        </is>
      </c>
      <c r="B14" s="12" t="inlineStr">
        <is>
          <t>People</t>
        </is>
      </c>
      <c r="C14" s="12" t="inlineStr">
        <is>
          <t>Last 12 months' revenue / average headcount</t>
        </is>
      </c>
      <c r="D14" s="12" t="inlineStr">
        <is>
          <t>P&amp;L and HR records</t>
        </is>
      </c>
      <c r="E14" s="12" t="inlineStr">
        <is>
          <t>Managing director</t>
        </is>
      </c>
      <c r="F14" s="13" t="n">
        <v>95000</v>
      </c>
      <c r="G14" s="12" t="inlineStr">
        <is>
          <t>Higher</t>
        </is>
      </c>
      <c r="H14" s="14" t="n">
        <v>0.05</v>
      </c>
      <c r="I14" s="12" t="inlineStr">
        <is>
          <t>Quarterly</t>
        </is>
      </c>
      <c r="J14" t="inlineStr">
        <is>
          <t>num</t>
        </is>
      </c>
    </row>
  </sheetData>
  <dataValidations count="1">
    <dataValidation sqref="G5 G6 G7 G8 G9 G10 G11 G12 G13 G14" showDropDown="0" showInputMessage="0" showErrorMessage="0" allowBlank="1" type="list">
      <formula1>"Higher,Lower"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selection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>
      <c r="A1" s="1" t="inlineStr">
        <is>
          <t>Data</t>
        </is>
      </c>
    </row>
    <row r="2">
      <c r="A2" s="11" t="inlineStr">
        <is>
          <t>Enter each month's results. Example figures for a fictional company.</t>
        </is>
      </c>
    </row>
    <row r="3">
      <c r="A3" t="inlineStr">
        <is>
          <t>First month</t>
        </is>
      </c>
      <c r="B3" s="17" t="n">
        <v>46023</v>
      </c>
    </row>
    <row r="4">
      <c r="A4" s="7" t="inlineStr">
        <is>
          <t>KPI</t>
        </is>
      </c>
      <c r="B4" s="7" t="inlineStr">
        <is>
          <t>Target</t>
        </is>
      </c>
      <c r="C4" s="18">
        <f>EDATE($B$3,0)</f>
        <v/>
      </c>
      <c r="D4" s="18">
        <f>EDATE($B$3,1)</f>
        <v/>
      </c>
      <c r="E4" s="18">
        <f>EDATE($B$3,2)</f>
        <v/>
      </c>
      <c r="F4" s="18">
        <f>EDATE($B$3,3)</f>
        <v/>
      </c>
      <c r="G4" s="18">
        <f>EDATE($B$3,4)</f>
        <v/>
      </c>
      <c r="H4" s="18">
        <f>EDATE($B$3,5)</f>
        <v/>
      </c>
      <c r="I4" s="18">
        <f>EDATE($B$3,6)</f>
        <v/>
      </c>
      <c r="J4" s="18">
        <f>EDATE($B$3,7)</f>
        <v/>
      </c>
      <c r="K4" s="18">
        <f>EDATE($B$3,8)</f>
        <v/>
      </c>
      <c r="L4" s="18">
        <f>EDATE($B$3,9)</f>
        <v/>
      </c>
      <c r="M4" s="18">
        <f>EDATE($B$3,10)</f>
        <v/>
      </c>
      <c r="N4" s="18">
        <f>EDATE($B$3,11)</f>
        <v/>
      </c>
    </row>
    <row r="5">
      <c r="A5">
        <f>'KPI list'!A5</f>
        <v/>
      </c>
      <c r="B5" s="8">
        <f>'KPI list'!F5</f>
        <v/>
      </c>
      <c r="C5" s="19" t="n">
        <v>296000</v>
      </c>
      <c r="D5" s="19" t="n">
        <v>305000</v>
      </c>
      <c r="E5" s="19" t="n">
        <v>331000</v>
      </c>
      <c r="F5" s="19" t="n">
        <v>318000</v>
      </c>
      <c r="G5" s="19" t="n">
        <v>336000</v>
      </c>
      <c r="H5" s="19" t="n">
        <v>341000</v>
      </c>
      <c r="I5" s="19" t="n">
        <v>309000</v>
      </c>
      <c r="J5" s="19" t="n">
        <v>287000</v>
      </c>
      <c r="K5" s="19" t="n">
        <v>327000</v>
      </c>
      <c r="L5" s="19" t="n"/>
      <c r="M5" s="19" t="n"/>
      <c r="N5" s="19" t="n"/>
    </row>
    <row r="6">
      <c r="A6">
        <f>'KPI list'!A6</f>
        <v/>
      </c>
      <c r="B6" s="9">
        <f>'KPI list'!F6</f>
        <v/>
      </c>
      <c r="C6" s="20" t="n">
        <v>0.47</v>
      </c>
      <c r="D6" s="20" t="n">
        <v>0.49</v>
      </c>
      <c r="E6" s="20" t="n">
        <v>0.48</v>
      </c>
      <c r="F6" s="20" t="n">
        <v>0.46</v>
      </c>
      <c r="G6" s="20" t="n">
        <v>0.49</v>
      </c>
      <c r="H6" s="20" t="n">
        <v>0.5</v>
      </c>
      <c r="I6" s="20" t="n">
        <v>0.47</v>
      </c>
      <c r="J6" s="20" t="n">
        <v>0.44</v>
      </c>
      <c r="K6" s="20" t="n">
        <v>0.48</v>
      </c>
      <c r="L6" s="20" t="n"/>
      <c r="M6" s="20" t="n"/>
      <c r="N6" s="20" t="n"/>
    </row>
    <row r="7">
      <c r="A7">
        <f>'KPI list'!A7</f>
        <v/>
      </c>
      <c r="B7" s="8">
        <f>'KPI list'!F7</f>
        <v/>
      </c>
      <c r="C7" s="19" t="n">
        <v>271000</v>
      </c>
      <c r="D7" s="19" t="n">
        <v>262000</v>
      </c>
      <c r="E7" s="19" t="n">
        <v>248000</v>
      </c>
      <c r="F7" s="19" t="n">
        <v>259000</v>
      </c>
      <c r="G7" s="19" t="n">
        <v>241000</v>
      </c>
      <c r="H7" s="19" t="n">
        <v>236000</v>
      </c>
      <c r="I7" s="19" t="n">
        <v>252000</v>
      </c>
      <c r="J7" s="19" t="n">
        <v>238000</v>
      </c>
      <c r="K7" s="19" t="n">
        <v>214000</v>
      </c>
      <c r="L7" s="19" t="n"/>
      <c r="M7" s="19" t="n"/>
      <c r="N7" s="19" t="n"/>
    </row>
    <row r="8">
      <c r="A8">
        <f>'KPI list'!A8</f>
        <v/>
      </c>
      <c r="B8" s="10">
        <f>'KPI list'!F8</f>
        <v/>
      </c>
      <c r="C8" s="21" t="n">
        <v>44</v>
      </c>
      <c r="D8" s="21" t="n">
        <v>46</v>
      </c>
      <c r="E8" s="21" t="n">
        <v>43</v>
      </c>
      <c r="F8" s="21" t="n">
        <v>47</v>
      </c>
      <c r="G8" s="21" t="n">
        <v>49</v>
      </c>
      <c r="H8" s="21" t="n">
        <v>48</v>
      </c>
      <c r="I8" s="21" t="n">
        <v>46</v>
      </c>
      <c r="J8" s="21" t="n">
        <v>51</v>
      </c>
      <c r="K8" s="21" t="n">
        <v>53</v>
      </c>
      <c r="L8" s="21" t="n"/>
      <c r="M8" s="21" t="n"/>
      <c r="N8" s="21" t="n"/>
    </row>
    <row r="9">
      <c r="A9">
        <f>'KPI list'!A9</f>
        <v/>
      </c>
      <c r="B9" s="8">
        <f>'KPI list'!F9</f>
        <v/>
      </c>
      <c r="C9" s="19" t="n">
        <v>870000</v>
      </c>
      <c r="D9" s="19" t="n">
        <v>910000</v>
      </c>
      <c r="E9" s="19" t="n">
        <v>940000</v>
      </c>
      <c r="F9" s="19" t="n">
        <v>905000</v>
      </c>
      <c r="G9" s="19" t="n">
        <v>880000</v>
      </c>
      <c r="H9" s="19" t="n">
        <v>925000</v>
      </c>
      <c r="I9" s="19" t="n">
        <v>960000</v>
      </c>
      <c r="J9" s="19" t="n">
        <v>890000</v>
      </c>
      <c r="K9" s="19" t="n">
        <v>845000</v>
      </c>
      <c r="L9" s="19" t="n"/>
      <c r="M9" s="19" t="n"/>
      <c r="N9" s="19" t="n"/>
    </row>
    <row r="10">
      <c r="A10">
        <f>'KPI list'!A10</f>
        <v/>
      </c>
      <c r="B10" s="10">
        <f>'KPI list'!F10</f>
        <v/>
      </c>
      <c r="C10" s="21" t="n">
        <v>5</v>
      </c>
      <c r="D10" s="21" t="n">
        <v>7</v>
      </c>
      <c r="E10" s="21" t="n">
        <v>6</v>
      </c>
      <c r="F10" s="21" t="n">
        <v>8</v>
      </c>
      <c r="G10" s="21" t="n">
        <v>6</v>
      </c>
      <c r="H10" s="21" t="n">
        <v>5</v>
      </c>
      <c r="I10" s="21" t="n">
        <v>7</v>
      </c>
      <c r="J10" s="21" t="n">
        <v>4</v>
      </c>
      <c r="K10" s="21" t="n">
        <v>6</v>
      </c>
      <c r="L10" s="21" t="n"/>
      <c r="M10" s="21" t="n"/>
      <c r="N10" s="21" t="n"/>
    </row>
    <row r="11">
      <c r="A11">
        <f>'KPI list'!A11</f>
        <v/>
      </c>
      <c r="B11" s="9">
        <f>'KPI list'!F11</f>
        <v/>
      </c>
      <c r="C11" s="20" t="n">
        <v>0.96</v>
      </c>
      <c r="D11" s="20" t="n">
        <v>0.95</v>
      </c>
      <c r="E11" s="20" t="n">
        <v>0.93</v>
      </c>
      <c r="F11" s="20" t="n">
        <v>0.97</v>
      </c>
      <c r="G11" s="20" t="n">
        <v>0.96</v>
      </c>
      <c r="H11" s="20" t="n">
        <v>0.9399999999999999</v>
      </c>
      <c r="I11" s="20" t="n">
        <v>0.95</v>
      </c>
      <c r="J11" s="20" t="n">
        <v>0.91</v>
      </c>
      <c r="K11" s="20" t="n">
        <v>0.9399999999999999</v>
      </c>
      <c r="L11" s="20" t="n"/>
      <c r="M11" s="20" t="n"/>
      <c r="N11" s="20" t="n"/>
    </row>
    <row r="12">
      <c r="A12">
        <f>'KPI list'!A12</f>
        <v/>
      </c>
      <c r="B12" s="10">
        <f>'KPI list'!F12</f>
        <v/>
      </c>
      <c r="C12" s="21" t="n">
        <v>2</v>
      </c>
      <c r="D12" s="21" t="n">
        <v>3</v>
      </c>
      <c r="E12" s="21" t="n">
        <v>4</v>
      </c>
      <c r="F12" s="21" t="n">
        <v>1</v>
      </c>
      <c r="G12" s="21" t="n">
        <v>2</v>
      </c>
      <c r="H12" s="21" t="n">
        <v>3</v>
      </c>
      <c r="I12" s="21" t="n">
        <v>2</v>
      </c>
      <c r="J12" s="21" t="n">
        <v>5</v>
      </c>
      <c r="K12" s="21" t="n">
        <v>3</v>
      </c>
      <c r="L12" s="21" t="n"/>
      <c r="M12" s="21" t="n"/>
      <c r="N12" s="21" t="n"/>
    </row>
    <row r="13">
      <c r="A13">
        <f>'KPI list'!A13</f>
        <v/>
      </c>
      <c r="B13" s="9">
        <f>'KPI list'!F13</f>
        <v/>
      </c>
      <c r="C13" s="20" t="n">
        <v>0.1</v>
      </c>
      <c r="D13" s="20" t="n">
        <v>0.11</v>
      </c>
      <c r="E13" s="20" t="n">
        <v>0.11</v>
      </c>
      <c r="F13" s="20" t="n">
        <v>0.12</v>
      </c>
      <c r="G13" s="20" t="n">
        <v>0.13</v>
      </c>
      <c r="H13" s="20" t="n">
        <v>0.13</v>
      </c>
      <c r="I13" s="20" t="n">
        <v>0.12</v>
      </c>
      <c r="J13" s="20" t="n">
        <v>0.14</v>
      </c>
      <c r="K13" s="20" t="n">
        <v>0.15</v>
      </c>
      <c r="L13" s="20" t="n"/>
      <c r="M13" s="20" t="n"/>
      <c r="N13" s="20" t="n"/>
    </row>
    <row r="14">
      <c r="A14">
        <f>'KPI list'!A14</f>
        <v/>
      </c>
      <c r="B14" s="8">
        <f>'KPI list'!F14</f>
        <v/>
      </c>
      <c r="C14" s="19" t="n">
        <v>92000</v>
      </c>
      <c r="D14" s="19" t="n">
        <v>93000</v>
      </c>
      <c r="E14" s="19" t="n">
        <v>94000</v>
      </c>
      <c r="F14" s="19" t="n">
        <v>94500</v>
      </c>
      <c r="G14" s="19" t="n">
        <v>95500</v>
      </c>
      <c r="H14" s="19" t="n">
        <v>96000</v>
      </c>
      <c r="I14" s="19" t="n">
        <v>95000</v>
      </c>
      <c r="J14" s="19" t="n">
        <v>93500</v>
      </c>
      <c r="K14" s="19" t="n">
        <v>94000</v>
      </c>
      <c r="L14" s="19" t="n"/>
      <c r="M14" s="19" t="n"/>
      <c r="N14" s="1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2026-10-12T20:12:56Z</dcterms:created>
  <dcterms:modified xmlns:dcterms="http://purl.org/dc/terms/" xmlns:xsi="http://www.w3.org/2001/XMLSchema-instance" xsi:type="dcterms:W3CDTF">2026-10-12T20:12:56Z</dcterms:modified>
</cp:coreProperties>
</file>